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C:\!Silvo 2026\JN SJN, MOL 2026\ENLJ SIR 39-26 GD VO 2 sklopa\"/>
    </mc:Choice>
  </mc:AlternateContent>
  <xr:revisionPtr revIDLastSave="0" documentId="13_ncr:1_{9841A024-FA7B-4757-B37D-69B41EFBF134}" xr6:coauthVersionLast="47" xr6:coauthVersionMax="47" xr10:uidLastSave="{00000000-0000-0000-0000-000000000000}"/>
  <bookViews>
    <workbookView xWindow="28680" yWindow="-120" windowWidth="29040" windowHeight="17520" tabRatio="956" firstSheet="10" activeTab="10" xr2:uid="{00000000-000D-0000-FFFF-FFFF00000000}"/>
  </bookViews>
  <sheets>
    <sheet name="SKUPNA REKAPITULACIJA" sheetId="61" r:id="rId1"/>
    <sheet name="Rekapitulacija_VO_GD" sheetId="42" r:id="rId2"/>
    <sheet name="Vrocevod_T-1300_jug1_GD" sheetId="51" r:id="rId3"/>
    <sheet name="Vrocevod_T-1304_GD" sheetId="52" r:id="rId4"/>
    <sheet name="Vrocevod_T-1305_GD" sheetId="53" r:id="rId5"/>
    <sheet name="Vrocevod_T-1300_jug1_GD_SK" sheetId="54" r:id="rId6"/>
    <sheet name="Rekapitulacija_VO_GD (2)" sheetId="55" r:id="rId7"/>
    <sheet name="VROČEVOD T1300_GD" sheetId="56" r:id="rId8"/>
    <sheet name="VROČEVOD P2900_GD" sheetId="57" r:id="rId9"/>
    <sheet name="VROČEVOD P3931_GD" sheetId="58" r:id="rId10"/>
    <sheet name="Rekapitulacija_VO_GD (3)" sheetId="62" r:id="rId11"/>
    <sheet name="VROČEVOD T2706_GD" sheetId="63" r:id="rId12"/>
    <sheet name="Rekapitulacija_VO_GD (4)" sheetId="64" r:id="rId13"/>
    <sheet name="Vrocevod_T-808_200_GD" sheetId="65" r:id="rId14"/>
    <sheet name="Vrocevod_P-1669_DN32_GD N trasa" sheetId="66" r:id="rId15"/>
    <sheet name="JA NOVI" sheetId="67" r:id="rId16"/>
    <sheet name="JA 192" sheetId="68" r:id="rId17"/>
    <sheet name="kineta JA NOVI" sheetId="69" r:id="rId18"/>
    <sheet name="kineta tip 2 JA NOVI" sheetId="70" r:id="rId19"/>
    <sheet name="kineta JA 192" sheetId="71" r:id="rId20"/>
    <sheet name="kineta tip 2 JA 192" sheetId="72" r:id="rId21"/>
  </sheets>
  <externalReferences>
    <externalReference r:id="rId22"/>
  </externalReferences>
  <definedNames>
    <definedName name="_xlnm._FilterDatabase" localSheetId="14" hidden="1">'Vrocevod_P-1669_DN32_GD N trasa'!$A$6:$F$6</definedName>
    <definedName name="_xlnm._FilterDatabase" localSheetId="2" hidden="1">'Vrocevod_T-1300_jug1_GD'!$A$6:$F$6</definedName>
    <definedName name="_xlnm._FilterDatabase" localSheetId="3" hidden="1">'Vrocevod_T-1304_GD'!$A$5:$F$5</definedName>
    <definedName name="_xlnm._FilterDatabase" localSheetId="4" hidden="1">'Vrocevod_T-1305_GD'!$A$5:$F$5</definedName>
    <definedName name="_xlnm._FilterDatabase" localSheetId="13" hidden="1">'Vrocevod_T-808_200_GD'!$A$6:$F$6</definedName>
    <definedName name="_xlnm._FilterDatabase" localSheetId="8" hidden="1">'VROČEVOD P2900_GD'!$A$5:$F$5</definedName>
    <definedName name="_xlnm._FilterDatabase" localSheetId="9" hidden="1">'VROČEVOD P3931_GD'!$A$5:$F$5</definedName>
    <definedName name="_xlnm._FilterDatabase" localSheetId="7" hidden="1">'VROČEVOD T1300_GD'!$A$6:$F$6</definedName>
    <definedName name="_xlnm._FilterDatabase" localSheetId="11" hidden="1">'VROČEVOD T2706_GD'!$A$6:$F$6</definedName>
    <definedName name="investicija" localSheetId="1">Rekapitulacija_VO_GD!#REF!</definedName>
    <definedName name="investicija" localSheetId="6">'Rekapitulacija_VO_GD (2)'!#REF!</definedName>
    <definedName name="investicija" localSheetId="10">'Rekapitulacija_VO_GD (3)'!#REF!</definedName>
    <definedName name="investicija" localSheetId="12">'Rekapitulacija_VO_GD (4)'!#REF!</definedName>
    <definedName name="investicija" localSheetId="0">#REF!</definedName>
    <definedName name="investicija" localSheetId="2">#REF!</definedName>
    <definedName name="investicija" localSheetId="3">#REF!</definedName>
    <definedName name="investicija" localSheetId="4">#REF!</definedName>
    <definedName name="investicija" localSheetId="8">#REF!</definedName>
    <definedName name="investicija" localSheetId="9">#REF!</definedName>
    <definedName name="investicija" localSheetId="7">#REF!</definedName>
    <definedName name="investicija" localSheetId="11">#REF!</definedName>
    <definedName name="investicija">#REF!</definedName>
    <definedName name="JEKLO_SD">#REF!</definedName>
    <definedName name="_xlnm.Print_Area" localSheetId="1">Rekapitulacija_VO_GD!$A$1:$G$26</definedName>
    <definedName name="_xlnm.Print_Area" localSheetId="6">'Rekapitulacija_VO_GD (2)'!$A$1:$G$27</definedName>
    <definedName name="_xlnm.Print_Area" localSheetId="10">'Rekapitulacija_VO_GD (3)'!$A$1:$G$18</definedName>
    <definedName name="_xlnm.Print_Area" localSheetId="12">'Rekapitulacija_VO_GD (4)'!$A$1:$G$22</definedName>
    <definedName name="_xlnm.Print_Area" localSheetId="14">'Vrocevod_P-1669_DN32_GD N trasa'!$A$1:$F$224</definedName>
    <definedName name="_xlnm.Print_Area" localSheetId="2">'Vrocevod_T-1300_jug1_GD'!$A$1:$F$304</definedName>
    <definedName name="_xlnm.Print_Area" localSheetId="3">'Vrocevod_T-1304_GD'!$A$1:$F$163</definedName>
    <definedName name="_xlnm.Print_Area" localSheetId="4">'Vrocevod_T-1305_GD'!$A$1:$F$217</definedName>
    <definedName name="_xlnm.Print_Area" localSheetId="13">'Vrocevod_T-808_200_GD'!$A$1:$F$300</definedName>
    <definedName name="_xlnm.Print_Area" localSheetId="8">'VROČEVOD P2900_GD'!$A$1:$F$263</definedName>
    <definedName name="_xlnm.Print_Area" localSheetId="9">'VROČEVOD P3931_GD'!$A$1:$F$228</definedName>
    <definedName name="_xlnm.Print_Area" localSheetId="7">'VROČEVOD T1300_GD'!$A$1:$F$378</definedName>
    <definedName name="_xlnm.Print_Area" localSheetId="11">'VROČEVOD T2706_GD'!$A$1:$F$161</definedName>
    <definedName name="_xlnm.Print_Titles" localSheetId="14">'Vrocevod_P-1669_DN32_GD N trasa'!$5:$5</definedName>
    <definedName name="_xlnm.Print_Titles" localSheetId="2">'Vrocevod_T-1300_jug1_GD'!$5:$5</definedName>
    <definedName name="_xlnm.Print_Titles" localSheetId="3">'Vrocevod_T-1304_GD'!$4:$4</definedName>
    <definedName name="_xlnm.Print_Titles" localSheetId="4">'Vrocevod_T-1305_GD'!$4:$4</definedName>
    <definedName name="_xlnm.Print_Titles" localSheetId="13">'Vrocevod_T-808_200_GD'!$5:$5</definedName>
    <definedName name="_xlnm.Print_Titles" localSheetId="8">'VROČEVOD P2900_GD'!$4:$4</definedName>
    <definedName name="_xlnm.Print_Titles" localSheetId="9">'VROČEVOD P3931_GD'!$4:$4</definedName>
    <definedName name="_xlnm.Print_Titles" localSheetId="7">'VROČEVOD T1300_GD'!$5:$5</definedName>
    <definedName name="_xlnm.Print_Titles" localSheetId="11">'VROČEVOD T2706_GD'!$5:$5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7" i="72" l="1"/>
  <c r="F23" i="72"/>
  <c r="F19" i="72"/>
  <c r="F15" i="72"/>
  <c r="F11" i="72"/>
  <c r="F73" i="71"/>
  <c r="F68" i="71"/>
  <c r="F63" i="71"/>
  <c r="F58" i="71"/>
  <c r="F53" i="71"/>
  <c r="F48" i="71"/>
  <c r="F43" i="71"/>
  <c r="F38" i="71"/>
  <c r="F33" i="71"/>
  <c r="F24" i="71"/>
  <c r="F19" i="71"/>
  <c r="F14" i="71"/>
  <c r="A12" i="71"/>
  <c r="A17" i="71" s="1"/>
  <c r="A22" i="71" s="1"/>
  <c r="A27" i="71" s="1"/>
  <c r="A31" i="71" s="1"/>
  <c r="A36" i="71" s="1"/>
  <c r="A41" i="71" s="1"/>
  <c r="A46" i="71" s="1"/>
  <c r="A51" i="71" s="1"/>
  <c r="A56" i="71" s="1"/>
  <c r="A61" i="71" s="1"/>
  <c r="A66" i="71" s="1"/>
  <c r="A71" i="71" s="1"/>
  <c r="F9" i="71"/>
  <c r="F27" i="70"/>
  <c r="F23" i="70"/>
  <c r="F19" i="70"/>
  <c r="F15" i="70"/>
  <c r="F11" i="70"/>
  <c r="F78" i="69"/>
  <c r="F73" i="69"/>
  <c r="F68" i="69"/>
  <c r="F63" i="69"/>
  <c r="F58" i="69"/>
  <c r="F53" i="69"/>
  <c r="F48" i="69"/>
  <c r="F43" i="69"/>
  <c r="F38" i="69"/>
  <c r="F29" i="69"/>
  <c r="F24" i="69"/>
  <c r="F19" i="69"/>
  <c r="F14" i="69"/>
  <c r="A12" i="69"/>
  <c r="A17" i="69" s="1"/>
  <c r="A22" i="69" s="1"/>
  <c r="A27" i="69" s="1"/>
  <c r="A32" i="69" s="1"/>
  <c r="A36" i="69" s="1"/>
  <c r="A41" i="69" s="1"/>
  <c r="A46" i="69" s="1"/>
  <c r="A51" i="69" s="1"/>
  <c r="A56" i="69" s="1"/>
  <c r="A61" i="69" s="1"/>
  <c r="A66" i="69" s="1"/>
  <c r="A71" i="69" s="1"/>
  <c r="A76" i="69" s="1"/>
  <c r="F9" i="69"/>
  <c r="F189" i="68"/>
  <c r="F184" i="68"/>
  <c r="F179" i="68"/>
  <c r="F174" i="68"/>
  <c r="F169" i="68"/>
  <c r="F164" i="68"/>
  <c r="F159" i="68"/>
  <c r="F154" i="68"/>
  <c r="F149" i="68"/>
  <c r="F144" i="68"/>
  <c r="F139" i="68"/>
  <c r="F134" i="68"/>
  <c r="F129" i="68"/>
  <c r="F124" i="68"/>
  <c r="F119" i="68"/>
  <c r="F114" i="68"/>
  <c r="F109" i="68"/>
  <c r="F104" i="68"/>
  <c r="F99" i="68"/>
  <c r="F94" i="68"/>
  <c r="F89" i="68"/>
  <c r="F84" i="68"/>
  <c r="F79" i="68"/>
  <c r="F74" i="68"/>
  <c r="F69" i="68"/>
  <c r="F64" i="68"/>
  <c r="F59" i="68"/>
  <c r="F54" i="68"/>
  <c r="F49" i="68"/>
  <c r="F44" i="68"/>
  <c r="F39" i="68"/>
  <c r="F34" i="68"/>
  <c r="F29" i="68"/>
  <c r="F24" i="68"/>
  <c r="F19" i="68"/>
  <c r="A17" i="68"/>
  <c r="A22" i="68" s="1"/>
  <c r="A27" i="68" s="1"/>
  <c r="A32" i="68" s="1"/>
  <c r="A37" i="68" s="1"/>
  <c r="A42" i="68" s="1"/>
  <c r="A47" i="68" s="1"/>
  <c r="A52" i="68" s="1"/>
  <c r="A57" i="68" s="1"/>
  <c r="A62" i="68" s="1"/>
  <c r="A67" i="68" s="1"/>
  <c r="A72" i="68" s="1"/>
  <c r="A77" i="68" s="1"/>
  <c r="A82" i="68" s="1"/>
  <c r="A87" i="68" s="1"/>
  <c r="A92" i="68" s="1"/>
  <c r="A97" i="68" s="1"/>
  <c r="A102" i="68" s="1"/>
  <c r="A107" i="68" s="1"/>
  <c r="A112" i="68" s="1"/>
  <c r="A117" i="68" s="1"/>
  <c r="A122" i="68" s="1"/>
  <c r="A127" i="68" s="1"/>
  <c r="A132" i="68" s="1"/>
  <c r="A137" i="68" s="1"/>
  <c r="A142" i="68" s="1"/>
  <c r="A147" i="68" s="1"/>
  <c r="A152" i="68" s="1"/>
  <c r="A157" i="68" s="1"/>
  <c r="A162" i="68" s="1"/>
  <c r="A167" i="68" s="1"/>
  <c r="A172" i="68" s="1"/>
  <c r="A177" i="68" s="1"/>
  <c r="A182" i="68" s="1"/>
  <c r="A187" i="68" s="1"/>
  <c r="F14" i="68"/>
  <c r="F244" i="67"/>
  <c r="F239" i="67"/>
  <c r="F234" i="67"/>
  <c r="F229" i="67"/>
  <c r="F224" i="67"/>
  <c r="F219" i="67"/>
  <c r="F214" i="67"/>
  <c r="F209" i="67"/>
  <c r="F204" i="67"/>
  <c r="F199" i="67"/>
  <c r="F194" i="67"/>
  <c r="F189" i="67"/>
  <c r="F184" i="67"/>
  <c r="F179" i="67"/>
  <c r="F174" i="67"/>
  <c r="F169" i="67"/>
  <c r="F164" i="67"/>
  <c r="F159" i="67"/>
  <c r="F154" i="67"/>
  <c r="F149" i="67"/>
  <c r="F144" i="67"/>
  <c r="F139" i="67"/>
  <c r="F134" i="67"/>
  <c r="F129" i="67"/>
  <c r="F124" i="67"/>
  <c r="F119" i="67"/>
  <c r="F114" i="67"/>
  <c r="F109" i="67"/>
  <c r="F104" i="67"/>
  <c r="F99" i="67"/>
  <c r="F94" i="67"/>
  <c r="F89" i="67"/>
  <c r="F84" i="67"/>
  <c r="F79" i="67"/>
  <c r="F74" i="67"/>
  <c r="F69" i="67"/>
  <c r="F64" i="67"/>
  <c r="F59" i="67"/>
  <c r="F54" i="67"/>
  <c r="F49" i="67"/>
  <c r="F44" i="67"/>
  <c r="F39" i="67"/>
  <c r="F34" i="67"/>
  <c r="F29" i="67"/>
  <c r="F24" i="67"/>
  <c r="A22" i="67"/>
  <c r="A27" i="67" s="1"/>
  <c r="A32" i="67" s="1"/>
  <c r="A37" i="67" s="1"/>
  <c r="A42" i="67" s="1"/>
  <c r="A47" i="67" s="1"/>
  <c r="A52" i="67" s="1"/>
  <c r="A57" i="67" s="1"/>
  <c r="A62" i="67" s="1"/>
  <c r="A67" i="67" s="1"/>
  <c r="A72" i="67" s="1"/>
  <c r="A77" i="67" s="1"/>
  <c r="A82" i="67" s="1"/>
  <c r="A87" i="67" s="1"/>
  <c r="A92" i="67" s="1"/>
  <c r="A97" i="67" s="1"/>
  <c r="A102" i="67" s="1"/>
  <c r="A107" i="67" s="1"/>
  <c r="A112" i="67" s="1"/>
  <c r="A117" i="67" s="1"/>
  <c r="A122" i="67" s="1"/>
  <c r="A127" i="67" s="1"/>
  <c r="A132" i="67" s="1"/>
  <c r="A137" i="67" s="1"/>
  <c r="A142" i="67" s="1"/>
  <c r="A147" i="67" s="1"/>
  <c r="A152" i="67" s="1"/>
  <c r="A157" i="67" s="1"/>
  <c r="A162" i="67" s="1"/>
  <c r="A167" i="67" s="1"/>
  <c r="A172" i="67" s="1"/>
  <c r="A177" i="67" s="1"/>
  <c r="A182" i="67" s="1"/>
  <c r="A187" i="67" s="1"/>
  <c r="A192" i="67" s="1"/>
  <c r="A197" i="67" s="1"/>
  <c r="A202" i="67" s="1"/>
  <c r="A207" i="67" s="1"/>
  <c r="A212" i="67" s="1"/>
  <c r="A217" i="67" s="1"/>
  <c r="A222" i="67" s="1"/>
  <c r="A227" i="67" s="1"/>
  <c r="A232" i="67" s="1"/>
  <c r="A237" i="67" s="1"/>
  <c r="A242" i="67" s="1"/>
  <c r="F19" i="67"/>
  <c r="A17" i="67"/>
  <c r="F14" i="67"/>
  <c r="B36" i="64"/>
  <c r="B35" i="64"/>
  <c r="B34" i="64"/>
  <c r="B33" i="64"/>
  <c r="B28" i="64"/>
  <c r="B27" i="64"/>
  <c r="B22" i="64"/>
  <c r="B17" i="64"/>
  <c r="F30" i="70" l="1"/>
  <c r="G34" i="64" s="1"/>
  <c r="F80" i="69"/>
  <c r="G33" i="64" s="1"/>
  <c r="F191" i="68"/>
  <c r="G28" i="64" s="1"/>
  <c r="F246" i="67"/>
  <c r="G27" i="64" s="1"/>
  <c r="F75" i="71"/>
  <c r="G35" i="64" s="1"/>
  <c r="F30" i="72"/>
  <c r="G36" i="64" s="1"/>
  <c r="G37" i="64" l="1"/>
  <c r="G10" i="64" s="1"/>
  <c r="G29" i="64"/>
  <c r="G9" i="64" s="1"/>
  <c r="A124" i="63" l="1"/>
  <c r="F212" i="66"/>
  <c r="F207" i="66"/>
  <c r="F202" i="66"/>
  <c r="F197" i="66"/>
  <c r="F191" i="66"/>
  <c r="F186" i="66"/>
  <c r="F181" i="66"/>
  <c r="F176" i="66"/>
  <c r="F171" i="66"/>
  <c r="F166" i="66"/>
  <c r="F161" i="66"/>
  <c r="F156" i="66"/>
  <c r="F151" i="66"/>
  <c r="F146" i="66"/>
  <c r="F141" i="66"/>
  <c r="F136" i="66"/>
  <c r="F131" i="66"/>
  <c r="F126" i="66"/>
  <c r="F125" i="66"/>
  <c r="F120" i="66"/>
  <c r="F115" i="66"/>
  <c r="F110" i="66"/>
  <c r="F105" i="66"/>
  <c r="F100" i="66"/>
  <c r="F95" i="66"/>
  <c r="F94" i="66"/>
  <c r="F88" i="66"/>
  <c r="F83" i="66"/>
  <c r="F78" i="66"/>
  <c r="F73" i="66"/>
  <c r="F68" i="66"/>
  <c r="F63" i="66"/>
  <c r="F58" i="66"/>
  <c r="F53" i="66"/>
  <c r="F48" i="66"/>
  <c r="F43" i="66"/>
  <c r="F38" i="66"/>
  <c r="F32" i="66"/>
  <c r="F26" i="66"/>
  <c r="F20" i="66"/>
  <c r="F15" i="66"/>
  <c r="A13" i="66"/>
  <c r="F288" i="65"/>
  <c r="F283" i="65"/>
  <c r="F278" i="65"/>
  <c r="F273" i="65"/>
  <c r="F268" i="65"/>
  <c r="F263" i="65"/>
  <c r="F258" i="65"/>
  <c r="F252" i="65"/>
  <c r="F247" i="65"/>
  <c r="F242" i="65"/>
  <c r="F237" i="65"/>
  <c r="F232" i="65"/>
  <c r="F227" i="65"/>
  <c r="F222" i="65"/>
  <c r="F217" i="65"/>
  <c r="F212" i="65"/>
  <c r="F207" i="65"/>
  <c r="F206" i="65"/>
  <c r="F200" i="65"/>
  <c r="F199" i="65"/>
  <c r="F198" i="65"/>
  <c r="F193" i="65"/>
  <c r="F188" i="65"/>
  <c r="F183" i="65"/>
  <c r="F178" i="65"/>
  <c r="F173" i="65"/>
  <c r="F168" i="65"/>
  <c r="F163" i="65"/>
  <c r="F158" i="65"/>
  <c r="F153" i="65"/>
  <c r="F152" i="65"/>
  <c r="F147" i="65"/>
  <c r="F142" i="65"/>
  <c r="F137" i="65"/>
  <c r="F132" i="65"/>
  <c r="F127" i="65"/>
  <c r="F122" i="65"/>
  <c r="F121" i="65"/>
  <c r="F115" i="65"/>
  <c r="F110" i="65"/>
  <c r="F105" i="65"/>
  <c r="F100" i="65"/>
  <c r="F95" i="65"/>
  <c r="F90" i="65"/>
  <c r="F85" i="65"/>
  <c r="F80" i="65"/>
  <c r="F75" i="65"/>
  <c r="F70" i="65"/>
  <c r="F69" i="65"/>
  <c r="F64" i="65"/>
  <c r="F59" i="65"/>
  <c r="F54" i="65"/>
  <c r="F49" i="65"/>
  <c r="F44" i="65"/>
  <c r="F39" i="65"/>
  <c r="F34" i="65"/>
  <c r="F29" i="65"/>
  <c r="F24" i="65"/>
  <c r="F19" i="65"/>
  <c r="F14" i="65"/>
  <c r="A12" i="65"/>
  <c r="F146" i="63"/>
  <c r="F141" i="63"/>
  <c r="F136" i="63"/>
  <c r="F131" i="63"/>
  <c r="F126" i="63"/>
  <c r="F121" i="63"/>
  <c r="F116" i="63"/>
  <c r="F111" i="63"/>
  <c r="F106" i="63"/>
  <c r="F101" i="63"/>
  <c r="F96" i="63"/>
  <c r="F91" i="63"/>
  <c r="F86" i="63"/>
  <c r="F81" i="63"/>
  <c r="F76" i="63"/>
  <c r="F71" i="63"/>
  <c r="F70" i="63"/>
  <c r="F65" i="63"/>
  <c r="F60" i="63"/>
  <c r="F59" i="63"/>
  <c r="F54" i="63"/>
  <c r="F49" i="63"/>
  <c r="F44" i="63"/>
  <c r="F39" i="63"/>
  <c r="F34" i="63"/>
  <c r="F29" i="63"/>
  <c r="F24" i="63"/>
  <c r="F19" i="63"/>
  <c r="F14" i="63"/>
  <c r="A12" i="63"/>
  <c r="F297" i="65" l="1"/>
  <c r="F221" i="66"/>
  <c r="F293" i="65"/>
  <c r="A18" i="66"/>
  <c r="A23" i="66"/>
  <c r="A29" i="66"/>
  <c r="A35" i="66"/>
  <c r="F217" i="66"/>
  <c r="F155" i="63"/>
  <c r="A17" i="63"/>
  <c r="A22" i="63"/>
  <c r="A27" i="63"/>
  <c r="A32" i="63"/>
  <c r="F151" i="63"/>
  <c r="A37" i="63"/>
  <c r="A42" i="63"/>
  <c r="F159" i="63"/>
  <c r="A17" i="65" l="1"/>
  <c r="F223" i="66"/>
  <c r="G22" i="64" s="1"/>
  <c r="G23" i="64" s="1"/>
  <c r="G8" i="64" s="1"/>
  <c r="F299" i="65"/>
  <c r="G17" i="64" s="1"/>
  <c r="G18" i="64" s="1"/>
  <c r="G7" i="64" s="1"/>
  <c r="F161" i="63"/>
  <c r="G15" i="62" s="1"/>
  <c r="G18" i="62" s="1"/>
  <c r="G7" i="62" s="1"/>
  <c r="G6" i="62" s="1"/>
  <c r="G6" i="61" s="1"/>
  <c r="A46" i="66"/>
  <c r="A41" i="66"/>
  <c r="A47" i="63"/>
  <c r="A22" i="65" l="1"/>
  <c r="A27" i="65"/>
  <c r="G6" i="64"/>
  <c r="G8" i="61" s="1"/>
  <c r="A32" i="65"/>
  <c r="A37" i="65"/>
  <c r="A51" i="66"/>
  <c r="A56" i="66"/>
  <c r="A52" i="63"/>
  <c r="A42" i="65" l="1"/>
  <c r="A61" i="66"/>
  <c r="A57" i="63"/>
  <c r="A63" i="63"/>
  <c r="A47" i="65" l="1"/>
  <c r="A52" i="65"/>
  <c r="A66" i="66"/>
  <c r="A68" i="63"/>
  <c r="A74" i="63"/>
  <c r="A79" i="63"/>
  <c r="A57" i="65" l="1"/>
  <c r="A62" i="65"/>
  <c r="A67" i="65" s="1"/>
  <c r="A73" i="65" s="1"/>
  <c r="A78" i="65" s="1"/>
  <c r="A83" i="65" s="1"/>
  <c r="A71" i="66"/>
  <c r="A76" i="66"/>
  <c r="A81" i="66"/>
  <c r="A86" i="66" s="1"/>
  <c r="A91" i="66" s="1"/>
  <c r="A98" i="66" s="1"/>
  <c r="A84" i="63"/>
  <c r="A103" i="66" l="1"/>
  <c r="A88" i="65"/>
  <c r="A108" i="66"/>
  <c r="A113" i="66"/>
  <c r="A118" i="66" s="1"/>
  <c r="A89" i="63"/>
  <c r="A123" i="66" l="1"/>
  <c r="A129" i="66" s="1"/>
  <c r="A134" i="66" s="1"/>
  <c r="A139" i="66" s="1"/>
  <c r="A144" i="66" s="1"/>
  <c r="A149" i="66" s="1"/>
  <c r="A154" i="66" s="1"/>
  <c r="A159" i="66" s="1"/>
  <c r="A164" i="66" s="1"/>
  <c r="A169" i="66" s="1"/>
  <c r="A174" i="66" s="1"/>
  <c r="A179" i="66" s="1"/>
  <c r="A184" i="66" s="1"/>
  <c r="A189" i="66" s="1"/>
  <c r="A194" i="66" s="1"/>
  <c r="A200" i="66" s="1"/>
  <c r="A205" i="66" s="1"/>
  <c r="A210" i="66" s="1"/>
  <c r="A215" i="66" s="1"/>
  <c r="A220" i="66" s="1"/>
  <c r="A93" i="65"/>
  <c r="A94" i="63"/>
  <c r="A99" i="63" s="1"/>
  <c r="A104" i="63" s="1"/>
  <c r="A109" i="63" s="1"/>
  <c r="A114" i="63" s="1"/>
  <c r="A119" i="63"/>
  <c r="A129" i="63"/>
  <c r="A134" i="63" s="1"/>
  <c r="A139" i="63" s="1"/>
  <c r="A144" i="63" s="1"/>
  <c r="A149" i="63" s="1"/>
  <c r="A154" i="63" s="1"/>
  <c r="A158" i="63" s="1"/>
  <c r="A98" i="65" l="1"/>
  <c r="A103" i="65" s="1"/>
  <c r="A108" i="65" s="1"/>
  <c r="A113" i="65" s="1"/>
  <c r="A118" i="65" s="1"/>
  <c r="A125" i="65" s="1"/>
  <c r="A130" i="65" s="1"/>
  <c r="A135" i="65" s="1"/>
  <c r="A140" i="65" s="1"/>
  <c r="A145" i="65" s="1"/>
  <c r="A150" i="65" s="1"/>
  <c r="A156" i="65" s="1"/>
  <c r="A161" i="65" s="1"/>
  <c r="A166" i="65" s="1"/>
  <c r="A171" i="65" l="1"/>
  <c r="A176" i="65" s="1"/>
  <c r="F288" i="51"/>
  <c r="A181" i="65" l="1"/>
  <c r="A186" i="65" s="1"/>
  <c r="A191" i="65" s="1"/>
  <c r="A196" i="65" s="1"/>
  <c r="A203" i="65" s="1"/>
  <c r="A11" i="58"/>
  <c r="F13" i="58"/>
  <c r="F18" i="58"/>
  <c r="F23" i="58"/>
  <c r="F28" i="58"/>
  <c r="F33" i="58"/>
  <c r="F38" i="58"/>
  <c r="F43" i="58"/>
  <c r="F48" i="58"/>
  <c r="F53" i="58"/>
  <c r="F58" i="58"/>
  <c r="F63" i="58"/>
  <c r="F68" i="58"/>
  <c r="F73" i="58"/>
  <c r="F78" i="58"/>
  <c r="F84" i="58"/>
  <c r="F85" i="58"/>
  <c r="F90" i="58"/>
  <c r="F95" i="58"/>
  <c r="F100" i="58"/>
  <c r="F105" i="58"/>
  <c r="F110" i="58"/>
  <c r="F115" i="58"/>
  <c r="F120" i="58"/>
  <c r="F125" i="58"/>
  <c r="F126" i="58"/>
  <c r="F131" i="58"/>
  <c r="F132" i="58"/>
  <c r="F137" i="58"/>
  <c r="F142" i="58"/>
  <c r="F147" i="58"/>
  <c r="F152" i="58"/>
  <c r="F157" i="58"/>
  <c r="F162" i="58"/>
  <c r="F167" i="58"/>
  <c r="F172" i="58"/>
  <c r="F177" i="58"/>
  <c r="F182" i="58"/>
  <c r="F187" i="58"/>
  <c r="F192" i="58"/>
  <c r="F197" i="58"/>
  <c r="F202" i="58"/>
  <c r="F207" i="58"/>
  <c r="F212" i="58"/>
  <c r="A11" i="57"/>
  <c r="F13" i="57"/>
  <c r="A16" i="57"/>
  <c r="F18" i="57"/>
  <c r="A21" i="57"/>
  <c r="F23" i="57"/>
  <c r="A26" i="57"/>
  <c r="F28" i="57"/>
  <c r="F33" i="57"/>
  <c r="F38" i="57"/>
  <c r="F43" i="57"/>
  <c r="F48" i="57"/>
  <c r="F53" i="57"/>
  <c r="F58" i="57"/>
  <c r="F63" i="57"/>
  <c r="F68" i="57"/>
  <c r="F73" i="57"/>
  <c r="F78" i="57"/>
  <c r="F83" i="57"/>
  <c r="F88" i="57"/>
  <c r="F93" i="57"/>
  <c r="F98" i="57"/>
  <c r="F103" i="57"/>
  <c r="F109" i="57"/>
  <c r="F110" i="57"/>
  <c r="F115" i="57"/>
  <c r="F120" i="57"/>
  <c r="F125" i="57"/>
  <c r="F130" i="57"/>
  <c r="F135" i="57"/>
  <c r="F140" i="57"/>
  <c r="F145" i="57"/>
  <c r="F150" i="57"/>
  <c r="F151" i="57"/>
  <c r="F156" i="57"/>
  <c r="F157" i="57"/>
  <c r="F162" i="57"/>
  <c r="F167" i="57"/>
  <c r="F172" i="57"/>
  <c r="F177" i="57"/>
  <c r="F182" i="57"/>
  <c r="F187" i="57"/>
  <c r="F192" i="57"/>
  <c r="F197" i="57"/>
  <c r="F202" i="57"/>
  <c r="F207" i="57"/>
  <c r="F212" i="57"/>
  <c r="F217" i="57"/>
  <c r="F222" i="57"/>
  <c r="F227" i="57"/>
  <c r="F232" i="57"/>
  <c r="F237" i="57"/>
  <c r="F242" i="57"/>
  <c r="F247" i="57"/>
  <c r="A12" i="56"/>
  <c r="F14" i="56"/>
  <c r="A17" i="56"/>
  <c r="F19" i="56"/>
  <c r="F24" i="56"/>
  <c r="F29" i="56"/>
  <c r="F34" i="56"/>
  <c r="F39" i="56"/>
  <c r="F44" i="56"/>
  <c r="F49" i="56"/>
  <c r="F54" i="56"/>
  <c r="F59" i="56"/>
  <c r="F64" i="56"/>
  <c r="F69" i="56"/>
  <c r="F74" i="56"/>
  <c r="F79" i="56"/>
  <c r="F84" i="56"/>
  <c r="F89" i="56"/>
  <c r="F94" i="56"/>
  <c r="F99" i="56"/>
  <c r="F104" i="56"/>
  <c r="F109" i="56"/>
  <c r="F114" i="56"/>
  <c r="F119" i="56"/>
  <c r="F125" i="56"/>
  <c r="F130" i="56"/>
  <c r="F135" i="56"/>
  <c r="F140" i="56"/>
  <c r="F145" i="56"/>
  <c r="F150" i="56"/>
  <c r="F155" i="56"/>
  <c r="F160" i="56"/>
  <c r="F166" i="56"/>
  <c r="F167" i="56"/>
  <c r="F172" i="56"/>
  <c r="F177" i="56"/>
  <c r="F182" i="56"/>
  <c r="F187" i="56"/>
  <c r="F192" i="56"/>
  <c r="F197" i="56"/>
  <c r="F198" i="56"/>
  <c r="F204" i="56"/>
  <c r="F205" i="56"/>
  <c r="F210" i="56"/>
  <c r="F215" i="56"/>
  <c r="F220" i="56"/>
  <c r="F225" i="56"/>
  <c r="F230" i="56"/>
  <c r="F235" i="56"/>
  <c r="F240" i="56"/>
  <c r="F245" i="56"/>
  <c r="F246" i="56"/>
  <c r="F251" i="56"/>
  <c r="F252" i="56"/>
  <c r="F257" i="56"/>
  <c r="F262" i="56"/>
  <c r="F267" i="56"/>
  <c r="F272" i="56"/>
  <c r="F277" i="56"/>
  <c r="F282" i="56"/>
  <c r="F287" i="56"/>
  <c r="F292" i="56"/>
  <c r="F297" i="56"/>
  <c r="F302" i="56"/>
  <c r="F307" i="56"/>
  <c r="F312" i="56"/>
  <c r="F317" i="56"/>
  <c r="F322" i="56"/>
  <c r="F327" i="56"/>
  <c r="F332" i="56"/>
  <c r="F337" i="56"/>
  <c r="F342" i="56"/>
  <c r="F347" i="56"/>
  <c r="F352" i="56"/>
  <c r="F357" i="56"/>
  <c r="F362" i="56"/>
  <c r="B15" i="55"/>
  <c r="B22" i="55"/>
  <c r="B23" i="55"/>
  <c r="A210" i="65" l="1"/>
  <c r="A215" i="65" s="1"/>
  <c r="A220" i="65" s="1"/>
  <c r="A225" i="65" s="1"/>
  <c r="A230" i="65" s="1"/>
  <c r="F252" i="57"/>
  <c r="F257" i="57"/>
  <c r="F372" i="56"/>
  <c r="F367" i="56"/>
  <c r="F376" i="56"/>
  <c r="A22" i="56"/>
  <c r="A16" i="58"/>
  <c r="A36" i="57"/>
  <c r="F261" i="57"/>
  <c r="A31" i="57"/>
  <c r="F217" i="58"/>
  <c r="F222" i="58"/>
  <c r="F226" i="58"/>
  <c r="F41" i="52"/>
  <c r="A235" i="65" l="1"/>
  <c r="A240" i="65" s="1"/>
  <c r="A245" i="65" s="1"/>
  <c r="A250" i="65" s="1"/>
  <c r="A255" i="65" s="1"/>
  <c r="A261" i="65" s="1"/>
  <c r="A266" i="65" s="1"/>
  <c r="A271" i="65" s="1"/>
  <c r="A276" i="65" s="1"/>
  <c r="A281" i="65" s="1"/>
  <c r="A286" i="65" s="1"/>
  <c r="A291" i="65" s="1"/>
  <c r="A296" i="65" s="1"/>
  <c r="F228" i="58"/>
  <c r="G23" i="55" s="1"/>
  <c r="F263" i="57"/>
  <c r="G22" i="55" s="1"/>
  <c r="F378" i="56"/>
  <c r="G15" i="55" s="1"/>
  <c r="G17" i="55" s="1"/>
  <c r="G7" i="55" s="1"/>
  <c r="A46" i="57"/>
  <c r="A51" i="57"/>
  <c r="A27" i="56"/>
  <c r="A41" i="57"/>
  <c r="A21" i="58"/>
  <c r="B24" i="42"/>
  <c r="F92" i="54"/>
  <c r="F87" i="54"/>
  <c r="F82" i="54"/>
  <c r="F74" i="54"/>
  <c r="F66" i="54"/>
  <c r="F61" i="54"/>
  <c r="F56" i="54"/>
  <c r="F51" i="54"/>
  <c r="F46" i="54"/>
  <c r="F41" i="54"/>
  <c r="F36" i="54"/>
  <c r="F31" i="54"/>
  <c r="F23" i="54"/>
  <c r="F18" i="54"/>
  <c r="A16" i="54"/>
  <c r="G27" i="55" l="1"/>
  <c r="G8" i="55" s="1"/>
  <c r="G6" i="55" s="1"/>
  <c r="G5" i="61" s="1"/>
  <c r="A26" i="58"/>
  <c r="A56" i="57"/>
  <c r="A32" i="56"/>
  <c r="A39" i="54"/>
  <c r="A44" i="54" s="1"/>
  <c r="A21" i="54"/>
  <c r="A29" i="54"/>
  <c r="A34" i="54"/>
  <c r="F102" i="54"/>
  <c r="F97" i="54"/>
  <c r="F104" i="54" l="1"/>
  <c r="G24" i="42"/>
  <c r="A31" i="58"/>
  <c r="A37" i="56"/>
  <c r="A61" i="57"/>
  <c r="A49" i="54"/>
  <c r="A54" i="54"/>
  <c r="A59" i="54"/>
  <c r="A64" i="54" s="1"/>
  <c r="A36" i="58" l="1"/>
  <c r="A66" i="57"/>
  <c r="A47" i="56"/>
  <c r="A42" i="56"/>
  <c r="A72" i="54"/>
  <c r="A41" i="58" l="1"/>
  <c r="A52" i="56"/>
  <c r="A71" i="57"/>
  <c r="A80" i="54"/>
  <c r="A76" i="57" l="1"/>
  <c r="A46" i="58"/>
  <c r="A51" i="58" s="1"/>
  <c r="A56" i="58" s="1"/>
  <c r="A61" i="58" s="1"/>
  <c r="A66" i="58" s="1"/>
  <c r="A71" i="58" s="1"/>
  <c r="A76" i="58" s="1"/>
  <c r="A81" i="58" s="1"/>
  <c r="A88" i="58" s="1"/>
  <c r="A93" i="58" s="1"/>
  <c r="A98" i="58" s="1"/>
  <c r="A103" i="58" s="1"/>
  <c r="A108" i="58" s="1"/>
  <c r="A113" i="58" s="1"/>
  <c r="A57" i="56"/>
  <c r="A62" i="56"/>
  <c r="A67" i="56" s="1"/>
  <c r="A85" i="54"/>
  <c r="A90" i="54" s="1"/>
  <c r="A95" i="54" s="1"/>
  <c r="A72" i="56" l="1"/>
  <c r="A77" i="56" s="1"/>
  <c r="A118" i="58"/>
  <c r="A123" i="58" s="1"/>
  <c r="A129" i="58" s="1"/>
  <c r="A135" i="58" s="1"/>
  <c r="A140" i="58" s="1"/>
  <c r="A145" i="58" s="1"/>
  <c r="A150" i="58" s="1"/>
  <c r="A155" i="58" s="1"/>
  <c r="A160" i="58" s="1"/>
  <c r="A165" i="58" s="1"/>
  <c r="A170" i="58" s="1"/>
  <c r="A175" i="58" s="1"/>
  <c r="A180" i="58" s="1"/>
  <c r="A185" i="58" s="1"/>
  <c r="A190" i="58" s="1"/>
  <c r="A195" i="58" s="1"/>
  <c r="A200" i="58" s="1"/>
  <c r="A205" i="58" s="1"/>
  <c r="A210" i="58" s="1"/>
  <c r="A215" i="58" s="1"/>
  <c r="A220" i="58" s="1"/>
  <c r="A225" i="58" s="1"/>
  <c r="A82" i="56"/>
  <c r="A81" i="57"/>
  <c r="A86" i="57" s="1"/>
  <c r="A91" i="57" s="1"/>
  <c r="A96" i="57" s="1"/>
  <c r="A101" i="57" s="1"/>
  <c r="A106" i="57" s="1"/>
  <c r="A113" i="57" s="1"/>
  <c r="A118" i="57" s="1"/>
  <c r="A123" i="57"/>
  <c r="A128" i="57" s="1"/>
  <c r="A133" i="57" s="1"/>
  <c r="A138" i="57" s="1"/>
  <c r="A143" i="57" s="1"/>
  <c r="A148" i="57"/>
  <c r="A154" i="57" s="1"/>
  <c r="A160" i="57" s="1"/>
  <c r="A165" i="57" s="1"/>
  <c r="A170" i="57" s="1"/>
  <c r="A175" i="57" s="1"/>
  <c r="A180" i="57" s="1"/>
  <c r="A185" i="57" s="1"/>
  <c r="A190" i="57" s="1"/>
  <c r="A195" i="57" s="1"/>
  <c r="A200" i="57" s="1"/>
  <c r="A205" i="57" s="1"/>
  <c r="A210" i="57" s="1"/>
  <c r="A215" i="57" s="1"/>
  <c r="A220" i="57" s="1"/>
  <c r="A225" i="57" s="1"/>
  <c r="A230" i="57" s="1"/>
  <c r="A235" i="57" s="1"/>
  <c r="A240" i="57" s="1"/>
  <c r="A245" i="57" s="1"/>
  <c r="A250" i="57" s="1"/>
  <c r="A255" i="57" s="1"/>
  <c r="A260" i="57" s="1"/>
  <c r="A100" i="54"/>
  <c r="A87" i="56" l="1"/>
  <c r="A92" i="56" s="1"/>
  <c r="A97" i="56" s="1"/>
  <c r="A102" i="56" s="1"/>
  <c r="A107" i="56" s="1"/>
  <c r="A112" i="56" s="1"/>
  <c r="A117" i="56" s="1"/>
  <c r="A122" i="56" s="1"/>
  <c r="A128" i="56" s="1"/>
  <c r="A133" i="56" s="1"/>
  <c r="A138" i="56" s="1"/>
  <c r="A143" i="56" s="1"/>
  <c r="A148" i="56" s="1"/>
  <c r="A153" i="56" s="1"/>
  <c r="A158" i="56" s="1"/>
  <c r="A163" i="56" s="1"/>
  <c r="A170" i="56" s="1"/>
  <c r="A175" i="56" s="1"/>
  <c r="A180" i="56" s="1"/>
  <c r="A185" i="56" s="1"/>
  <c r="A190" i="56" s="1"/>
  <c r="A195" i="56" s="1"/>
  <c r="A201" i="56" s="1"/>
  <c r="A208" i="56" s="1"/>
  <c r="A213" i="56" s="1"/>
  <c r="A218" i="56" s="1"/>
  <c r="A223" i="56" s="1"/>
  <c r="A228" i="56" s="1"/>
  <c r="A233" i="56" s="1"/>
  <c r="A238" i="56" s="1"/>
  <c r="A243" i="56" s="1"/>
  <c r="A249" i="56" s="1"/>
  <c r="A255" i="56" s="1"/>
  <c r="A260" i="56" s="1"/>
  <c r="A265" i="56" s="1"/>
  <c r="A270" i="56" s="1"/>
  <c r="A275" i="56" s="1"/>
  <c r="A280" i="56" s="1"/>
  <c r="A285" i="56" s="1"/>
  <c r="A290" i="56" s="1"/>
  <c r="A295" i="56" s="1"/>
  <c r="A300" i="56" s="1"/>
  <c r="A305" i="56" s="1"/>
  <c r="A310" i="56" s="1"/>
  <c r="A315" i="56" s="1"/>
  <c r="A320" i="56" s="1"/>
  <c r="A325" i="56" s="1"/>
  <c r="A330" i="56" s="1"/>
  <c r="A335" i="56" s="1"/>
  <c r="A340" i="56" s="1"/>
  <c r="A345" i="56" s="1"/>
  <c r="A350" i="56" s="1"/>
  <c r="A355" i="56" s="1"/>
  <c r="A360" i="56" s="1"/>
  <c r="A365" i="56" s="1"/>
  <c r="A370" i="56" s="1"/>
  <c r="A375" i="56" s="1"/>
  <c r="F171" i="53"/>
  <c r="F248" i="51"/>
  <c r="F93" i="53" l="1"/>
  <c r="F71" i="52"/>
  <c r="F115" i="51"/>
  <c r="F73" i="51" l="1"/>
  <c r="F21" i="53"/>
  <c r="F22" i="51"/>
  <c r="B17" i="42" l="1"/>
  <c r="B16" i="42"/>
  <c r="B15" i="42"/>
  <c r="F201" i="53" l="1"/>
  <c r="F196" i="53"/>
  <c r="F191" i="53"/>
  <c r="F186" i="53"/>
  <c r="F181" i="53"/>
  <c r="F176" i="53"/>
  <c r="F166" i="53"/>
  <c r="F160" i="53"/>
  <c r="F155" i="53"/>
  <c r="F150" i="53"/>
  <c r="F145" i="53"/>
  <c r="F140" i="53"/>
  <c r="F135" i="53"/>
  <c r="F130" i="53"/>
  <c r="F125" i="53"/>
  <c r="F120" i="53"/>
  <c r="F115" i="53"/>
  <c r="F114" i="53"/>
  <c r="F109" i="53"/>
  <c r="F108" i="53"/>
  <c r="F103" i="53"/>
  <c r="F98" i="53"/>
  <c r="F88" i="53"/>
  <c r="F83" i="53"/>
  <c r="F82" i="53"/>
  <c r="F76" i="53"/>
  <c r="F71" i="53"/>
  <c r="F66" i="53"/>
  <c r="F61" i="53"/>
  <c r="F56" i="53"/>
  <c r="F51" i="53"/>
  <c r="F46" i="53"/>
  <c r="F41" i="53"/>
  <c r="F36" i="53"/>
  <c r="F31" i="53"/>
  <c r="F26" i="53"/>
  <c r="F16" i="53"/>
  <c r="A14" i="53"/>
  <c r="F147" i="52"/>
  <c r="F142" i="52"/>
  <c r="F137" i="52"/>
  <c r="F132" i="52"/>
  <c r="F127" i="52"/>
  <c r="F122" i="52"/>
  <c r="F117" i="52"/>
  <c r="F112" i="52"/>
  <c r="F107" i="52"/>
  <c r="F102" i="52"/>
  <c r="F97" i="52"/>
  <c r="F92" i="52"/>
  <c r="F87" i="52"/>
  <c r="F86" i="52"/>
  <c r="F81" i="52"/>
  <c r="F76" i="52"/>
  <c r="F66" i="52"/>
  <c r="F61" i="52"/>
  <c r="F56" i="52"/>
  <c r="F51" i="52"/>
  <c r="F46" i="52"/>
  <c r="F36" i="52"/>
  <c r="F31" i="52"/>
  <c r="F26" i="52"/>
  <c r="F21" i="52"/>
  <c r="F16" i="52"/>
  <c r="A14" i="52"/>
  <c r="F283" i="51"/>
  <c r="F278" i="51"/>
  <c r="F273" i="51"/>
  <c r="F268" i="51"/>
  <c r="F263" i="51"/>
  <c r="F258" i="51"/>
  <c r="F253" i="51"/>
  <c r="F243" i="51"/>
  <c r="F238" i="51"/>
  <c r="F233" i="51"/>
  <c r="F228" i="51"/>
  <c r="F223" i="51"/>
  <c r="F218" i="51"/>
  <c r="F213" i="51"/>
  <c r="F208" i="51"/>
  <c r="F203" i="51"/>
  <c r="F198" i="51"/>
  <c r="F192" i="51"/>
  <c r="F187" i="51"/>
  <c r="F182" i="51"/>
  <c r="F177" i="51"/>
  <c r="F172" i="51"/>
  <c r="F167" i="51"/>
  <c r="F162" i="51"/>
  <c r="F157" i="51"/>
  <c r="F152" i="51"/>
  <c r="F147" i="51"/>
  <c r="F142" i="51"/>
  <c r="F141" i="51"/>
  <c r="F136" i="51"/>
  <c r="F135" i="51"/>
  <c r="F130" i="51"/>
  <c r="F125" i="51"/>
  <c r="F120" i="51"/>
  <c r="F110" i="51"/>
  <c r="F105" i="51"/>
  <c r="F104" i="51"/>
  <c r="F98" i="51"/>
  <c r="F93" i="51"/>
  <c r="F88" i="51"/>
  <c r="F83" i="51"/>
  <c r="F78" i="51"/>
  <c r="F68" i="51"/>
  <c r="F63" i="51"/>
  <c r="F58" i="51"/>
  <c r="F53" i="51"/>
  <c r="F47" i="51"/>
  <c r="F42" i="51"/>
  <c r="F37" i="51"/>
  <c r="F32" i="51"/>
  <c r="F27" i="51"/>
  <c r="F17" i="51"/>
  <c r="A15" i="51"/>
  <c r="F206" i="53" l="1"/>
  <c r="A20" i="51"/>
  <c r="A19" i="52"/>
  <c r="A19" i="53"/>
  <c r="F215" i="53"/>
  <c r="F161" i="52"/>
  <c r="F211" i="53"/>
  <c r="F152" i="52"/>
  <c r="F157" i="52"/>
  <c r="F293" i="51"/>
  <c r="F298" i="51"/>
  <c r="F302" i="51"/>
  <c r="F217" i="53" l="1"/>
  <c r="G17" i="42" s="1"/>
  <c r="F163" i="52"/>
  <c r="G16" i="42" s="1"/>
  <c r="F304" i="51"/>
  <c r="G15" i="42" s="1"/>
  <c r="A25" i="51" l="1"/>
  <c r="A30" i="51" l="1"/>
  <c r="A35" i="51" s="1"/>
  <c r="A40" i="51" s="1"/>
  <c r="A45" i="51" s="1"/>
  <c r="A50" i="51" s="1"/>
  <c r="A56" i="51" s="1"/>
  <c r="A61" i="51" s="1"/>
  <c r="A66" i="51" s="1"/>
  <c r="A24" i="53"/>
  <c r="A29" i="53" l="1"/>
  <c r="A34" i="53" s="1"/>
  <c r="A39" i="53" s="1"/>
  <c r="A44" i="53" s="1"/>
  <c r="A49" i="53" s="1"/>
  <c r="A54" i="53" s="1"/>
  <c r="A59" i="53" s="1"/>
  <c r="A64" i="53" s="1"/>
  <c r="A69" i="53" s="1"/>
  <c r="A74" i="53" s="1"/>
  <c r="A79" i="53" s="1"/>
  <c r="A86" i="53" s="1"/>
  <c r="A71" i="51"/>
  <c r="A76" i="51" s="1"/>
  <c r="A81" i="51" s="1"/>
  <c r="A86" i="51" s="1"/>
  <c r="A91" i="51" s="1"/>
  <c r="A96" i="51" s="1"/>
  <c r="A24" i="52"/>
  <c r="A101" i="51" l="1"/>
  <c r="A91" i="53"/>
  <c r="A96" i="53"/>
  <c r="A101" i="53" s="1"/>
  <c r="A106" i="53" s="1"/>
  <c r="A112" i="53" s="1"/>
  <c r="A118" i="53" s="1"/>
  <c r="A123" i="53" s="1"/>
  <c r="A128" i="53" s="1"/>
  <c r="A133" i="53" s="1"/>
  <c r="A138" i="53" s="1"/>
  <c r="A143" i="53" s="1"/>
  <c r="A148" i="53" s="1"/>
  <c r="A153" i="53" s="1"/>
  <c r="A158" i="53" s="1"/>
  <c r="A163" i="53" s="1"/>
  <c r="A29" i="52"/>
  <c r="A34" i="52" s="1"/>
  <c r="A39" i="52" l="1"/>
  <c r="A44" i="52" s="1"/>
  <c r="A108" i="51"/>
  <c r="A113" i="51" s="1"/>
  <c r="A118" i="51" s="1"/>
  <c r="A123" i="51" s="1"/>
  <c r="A128" i="51" s="1"/>
  <c r="A133" i="51" s="1"/>
  <c r="A139" i="51" s="1"/>
  <c r="A145" i="51" s="1"/>
  <c r="A150" i="51" s="1"/>
  <c r="A155" i="51" s="1"/>
  <c r="A160" i="51" s="1"/>
  <c r="A165" i="51" s="1"/>
  <c r="A170" i="51" s="1"/>
  <c r="A175" i="51" s="1"/>
  <c r="A180" i="51" s="1"/>
  <c r="A185" i="51" s="1"/>
  <c r="A190" i="51" s="1"/>
  <c r="A195" i="51" s="1"/>
  <c r="A201" i="51" s="1"/>
  <c r="A206" i="51" s="1"/>
  <c r="A211" i="51" s="1"/>
  <c r="A216" i="51" s="1"/>
  <c r="A221" i="51" s="1"/>
  <c r="A226" i="51" s="1"/>
  <c r="A231" i="51" s="1"/>
  <c r="A236" i="51" s="1"/>
  <c r="A241" i="51" s="1"/>
  <c r="A49" i="52" l="1"/>
  <c r="A54" i="52"/>
  <c r="A169" i="53"/>
  <c r="A174" i="53" s="1"/>
  <c r="A179" i="53" s="1"/>
  <c r="A184" i="53" s="1"/>
  <c r="A189" i="53" s="1"/>
  <c r="A194" i="53" s="1"/>
  <c r="A199" i="53" s="1"/>
  <c r="A204" i="53" s="1"/>
  <c r="A209" i="53" s="1"/>
  <c r="A214" i="53" s="1"/>
  <c r="A246" i="51"/>
  <c r="A251" i="51" s="1"/>
  <c r="A256" i="51" s="1"/>
  <c r="A261" i="51" s="1"/>
  <c r="A266" i="51" s="1"/>
  <c r="A271" i="51" s="1"/>
  <c r="A276" i="51" s="1"/>
  <c r="A281" i="51" s="1"/>
  <c r="A59" i="52"/>
  <c r="A64" i="52" s="1"/>
  <c r="A69" i="52" s="1"/>
  <c r="G26" i="42"/>
  <c r="A286" i="51" l="1"/>
  <c r="A291" i="51" s="1"/>
  <c r="A296" i="51" s="1"/>
  <c r="A301" i="51" s="1"/>
  <c r="A74" i="52"/>
  <c r="A79" i="52" s="1"/>
  <c r="A84" i="52" s="1"/>
  <c r="A90" i="52" s="1"/>
  <c r="A95" i="52" s="1"/>
  <c r="A100" i="52" s="1"/>
  <c r="A105" i="52" s="1"/>
  <c r="A110" i="52" s="1"/>
  <c r="A115" i="52" s="1"/>
  <c r="A120" i="52" s="1"/>
  <c r="A125" i="52" s="1"/>
  <c r="A130" i="52" s="1"/>
  <c r="A135" i="52" l="1"/>
  <c r="A140" i="52" s="1"/>
  <c r="A145" i="52" s="1"/>
  <c r="A150" i="52" s="1"/>
  <c r="A155" i="52" s="1"/>
  <c r="A160" i="52" s="1"/>
  <c r="G8" i="42" l="1"/>
  <c r="G19" i="42" l="1"/>
  <c r="G7" i="42" s="1"/>
  <c r="G6" i="42" s="1"/>
  <c r="G4" i="61" s="1"/>
  <c r="G7" i="61" s="1"/>
  <c r="G9" i="61" s="1"/>
</calcChain>
</file>

<file path=xl/sharedStrings.xml><?xml version="1.0" encoding="utf-8"?>
<sst xmlns="http://schemas.openxmlformats.org/spreadsheetml/2006/main" count="2254" uniqueCount="606">
  <si>
    <t>Z. ŠT.</t>
  </si>
  <si>
    <t>kos</t>
  </si>
  <si>
    <t>SKUPAJ:</t>
  </si>
  <si>
    <t xml:space="preserve">R E K A P I T U L A C I J A </t>
  </si>
  <si>
    <t>investicija</t>
  </si>
  <si>
    <t>( m )</t>
  </si>
  <si>
    <t xml:space="preserve">POPIS MATERIALA IN DEL S PREDRAČUNOM </t>
  </si>
  <si>
    <t>GRADBENA DELA</t>
  </si>
  <si>
    <t>KOLIČINA</t>
  </si>
  <si>
    <t>ENOTA</t>
  </si>
  <si>
    <t>Zakoličba</t>
  </si>
  <si>
    <t>Prometni znak</t>
  </si>
  <si>
    <t>Asfalt na pločniku - rezanje in rušenje</t>
  </si>
  <si>
    <t>Asfalt na vozišču - rezanje in rušenje</t>
  </si>
  <si>
    <t xml:space="preserve">Rezanje, rušenje in odstranitev asfalta na pločniku, z vsemi manipulacijami, z odvozom na stalno deponijo in vključno s pristojbino. </t>
  </si>
  <si>
    <t>Živa meja</t>
  </si>
  <si>
    <t>Kanalizacijske zveze</t>
  </si>
  <si>
    <t>Planiranje dna jarka z natančnostjo +,- 3 cm.</t>
  </si>
  <si>
    <t>Planiranje dna jarka</t>
  </si>
  <si>
    <t>Odvoz in dovoz materiala</t>
  </si>
  <si>
    <t>Odvoz odvečnega izkopanega materiala, z vsemi manipulacijami na stalno deponijo, vključno s pristojbino.</t>
  </si>
  <si>
    <t>Odvoz materiala</t>
  </si>
  <si>
    <t>Opozorilni trak</t>
  </si>
  <si>
    <t>Prehod za pešce</t>
  </si>
  <si>
    <t>Prehod za pešce in osebna vozila</t>
  </si>
  <si>
    <t>Zasip - obstoječi izkopani material</t>
  </si>
  <si>
    <t>Zavarovanje in nadzor podzemnih instalacij</t>
  </si>
  <si>
    <t>Stroški zapore ceste, prometna signalizacija in osvetlitev zapore - ocena.
(obračun po dejanskih stroških oz. po m)</t>
  </si>
  <si>
    <t>Nepredvidena dela odobrena s strani nadzora in obračunana po analizi cen v skladu s kalkulativnimi elementi.</t>
  </si>
  <si>
    <t>Geodetski posnetek</t>
  </si>
  <si>
    <t>Geodetski posnetki s kartiranjem.</t>
  </si>
  <si>
    <t>Rezanje, rušenje in odstranitev asfalta na vozišču, z vsemi manipulacijami, z odvozom na stalno deponijo in vključno s pristojbino.</t>
  </si>
  <si>
    <t>a) strojni izkop</t>
  </si>
  <si>
    <t>b) ročni izkop</t>
  </si>
  <si>
    <t xml:space="preserve">
OPIS POSTAVKE
</t>
  </si>
  <si>
    <t>kg</t>
  </si>
  <si>
    <t>Odstranitev obstoječih kanalizacijskih zvez premera 20 - 30 cm za odvodnjavanje meteorne ali odpadne vode z vsemi preddeli, ter naprava novih polnoobbetoniranih zvez.</t>
  </si>
  <si>
    <r>
      <t>m</t>
    </r>
    <r>
      <rPr>
        <vertAlign val="superscript"/>
        <sz val="10"/>
        <rFont val="Arial"/>
        <family val="2"/>
        <charset val="238"/>
      </rPr>
      <t>1</t>
    </r>
  </si>
  <si>
    <t>CENA/ENOTO [EUR]</t>
  </si>
  <si>
    <t>CENA
[EUR]</t>
  </si>
  <si>
    <t>( EUR )</t>
  </si>
  <si>
    <t>EUR</t>
  </si>
  <si>
    <r>
      <t>m</t>
    </r>
    <r>
      <rPr>
        <vertAlign val="superscript"/>
        <sz val="10"/>
        <rFont val="Arial"/>
        <family val="2"/>
        <charset val="238"/>
      </rPr>
      <t>3</t>
    </r>
  </si>
  <si>
    <r>
      <t>m</t>
    </r>
    <r>
      <rPr>
        <vertAlign val="superscript"/>
        <sz val="10"/>
        <rFont val="Arial"/>
        <family val="2"/>
        <charset val="238"/>
      </rPr>
      <t>2</t>
    </r>
  </si>
  <si>
    <t>št.</t>
  </si>
  <si>
    <t>Priprava gradbišča, zarisovanje trase, določitev globin izkopa in zakoličba trase, zavarovanje zakoličbe in izdelava zakoličbenega načrta.</t>
  </si>
  <si>
    <t>Cestni požiralnik, peskolov</t>
  </si>
  <si>
    <t>Odstranitev in postavitev novega cestnega požiralnika premera 40 cm, z vsemi preddeli in manipulacijami, izvedbo požiralniške zveze iz betonske oz. PVC cevi obstoječega premera. Cevi so polnoobetonirane, rešetka oziroma pokrov se ohrani za kasnejšo vgradnjo.</t>
  </si>
  <si>
    <t>Varovanje gradbene jame proti porušitvi - opaženje</t>
  </si>
  <si>
    <t>Obojestranska zaščita brežin gradbene jame proti porušitvi brežin v terenu III.-IV. Kategorije z razpiranjem oz. ustreznim postokom varovanja. Izdelava, montaža in demontaža dvostranskega opaža iz gladkih plošč in desk.</t>
  </si>
  <si>
    <t>Varovanje gradbene jame proti porušitvi - pokrivanje brežin s PVC folijo</t>
  </si>
  <si>
    <t>Obojestranskazaščita brežin gradbene jame proti porušitvi brežin v terenu III.-IV. Kategorije z PVC zaščitno folijo. Folija mora biti položena vzdolž brežine brežine in najmanj 1 m od roba izkopa.</t>
  </si>
  <si>
    <t>Vzdolžno varovanje - pesek</t>
  </si>
  <si>
    <r>
      <t>Vzdolžno varovanje energetskih vodov (optični in elektro kabli, vodovod, plin) kompletno z obešanjem, podpiranjem, varovanjem ter vzpostavitvijo v prvotno stanje (</t>
    </r>
    <r>
      <rPr>
        <b/>
        <sz val="10"/>
        <rFont val="Arial"/>
        <family val="2"/>
        <charset val="238"/>
      </rPr>
      <t>obsip s finim peskom</t>
    </r>
    <r>
      <rPr>
        <sz val="10"/>
        <rFont val="Arial"/>
        <family val="2"/>
        <charset val="238"/>
      </rPr>
      <t xml:space="preserve"> ter polaganje opozorilnega traku)</t>
    </r>
  </si>
  <si>
    <t>Vzdolžno varovanje - beton</t>
  </si>
  <si>
    <r>
      <t>Vzdolžno varovanje energetskih vodov (optični in elektro kabli, vodovod, plin) kompletno z obešanjem, podpiranjem, varovanjem ter vzpostavitvijo v prvotno stanje (</t>
    </r>
    <r>
      <rPr>
        <b/>
        <sz val="10"/>
        <rFont val="Arial"/>
        <family val="2"/>
        <charset val="238"/>
      </rPr>
      <t>obbetoniranje cevi z betonom</t>
    </r>
    <r>
      <rPr>
        <sz val="10"/>
        <rFont val="Arial"/>
        <family val="2"/>
        <charset val="238"/>
      </rPr>
      <t xml:space="preserve"> ter polaganje opozorilnega traku)</t>
    </r>
  </si>
  <si>
    <t>Ročno rušenje betona</t>
  </si>
  <si>
    <t>Ročno rušenje betonov nad obstoječimi kabelskimi instalacijami, z nakladanjem ruševin in odvozom na stalno deponijo, s stroškom deponijskega prostora.</t>
  </si>
  <si>
    <t>Prečno varovanje - pesek</t>
  </si>
  <si>
    <t xml:space="preserve">Prečno križanje in varovanje energetskih vodov (optični, telefonski in elektro kabli, vodovod,plin) kompletno z obešanjem, podpiranjem, varovanjem ter vzpostavitvijo v prvotno stanje (obsip s finim peskom ter polaganje opozorilnega traku) </t>
  </si>
  <si>
    <t>Prečno varovanje - beton</t>
  </si>
  <si>
    <t>Prečno križanje in varovanje energetskih vodov (optični, telefonski in elektro kabli) kompletno z obešanjem, podpiranjem, varovanjem ter vzpostavitvijo v prvotno stanje (obbetoniranje cevi z betonom ter polaganje opozorilnega traku)</t>
  </si>
  <si>
    <t xml:space="preserve">Površinski odkop humusa debeline do 30 cm, z odlaganjem na rob izkopa, premet do 10 m od gradbene jame z vsemi manipulacijami. Strojno razgrinjanje in fino ročno planiranje humusa, ponovna zatravitev v povprečni deb. 20 cm z odrivom ali s premetom materiala do 10 m. </t>
  </si>
  <si>
    <t>Izkop žive meje višine do 2,0 m z nakladanjem na kamion in z odvozom na deponijo, vključno s pristojbino in ponovna zasaditev žive meje.</t>
  </si>
  <si>
    <t>Drevo - varovanje</t>
  </si>
  <si>
    <t>Iskanje, varovanje korenin drevesa glede na določila arborističnih smernic in nadzora arbostista na terenu.</t>
  </si>
  <si>
    <t>Vertikalni stik - dilaplast</t>
  </si>
  <si>
    <t>Izdelava vertikalnih stikov med starim in novim asfaltom z dilaplastom 2-4 cm debela plast pri čemer je upoštevano 1kg Dilaplasta za 12 m stika.</t>
  </si>
  <si>
    <t>Zatesnitev stika - TC trak</t>
  </si>
  <si>
    <t>Zatesnitev stika med starim in novim asfaltom z bitumenskim TC trakom 30x10 mm.</t>
  </si>
  <si>
    <t>Asfalt - vgradnja pločnik širine nad 2,0 m - 8 cm</t>
  </si>
  <si>
    <t>pločnik:</t>
  </si>
  <si>
    <r>
      <rPr>
        <b/>
        <sz val="10"/>
        <rFont val="Arial"/>
        <family val="2"/>
        <charset val="238"/>
      </rPr>
      <t>bitudrobir:</t>
    </r>
    <r>
      <rPr>
        <sz val="10"/>
        <rFont val="Arial"/>
        <family val="2"/>
        <charset val="238"/>
      </rPr>
      <t xml:space="preserve"> vezana nosilna zmes AC 22 base B 70/100 A4, d = 5 cm</t>
    </r>
  </si>
  <si>
    <t>Protiprašna zaščita</t>
  </si>
  <si>
    <t>Obbetoniranje pokrovov</t>
  </si>
  <si>
    <t>Postavitev pokrovov 60/60 cm ali fi 60 na novo višino nivelete asfalta, z obbetoniranjem, vsemi pomožnimi deli in materialom</t>
  </si>
  <si>
    <t>Obbetoniranje kap</t>
  </si>
  <si>
    <t>Postavitev vodovodnih ali plinskih kap na višino nivelete asfalta, z obbetoniranjem, vsemi pomožnimi deli in materialom</t>
  </si>
  <si>
    <t>Kombinirani izkop - odvoz na deponijo</t>
  </si>
  <si>
    <t>Kombinirani izkop - odmet ob rob jarka</t>
  </si>
  <si>
    <t>Strojno nakladanje na kamion</t>
  </si>
  <si>
    <t>Strojno nakladanje obstoječega izkopanega materiala iz začasne deponije na kamion.</t>
  </si>
  <si>
    <t>Zasip - tamponski material - 0/32 mm</t>
  </si>
  <si>
    <t>Zasip - tamponski material - 0/63 mm</t>
  </si>
  <si>
    <t>Odvoz in dovoz izkopanega materiala, z vsemi manipulacijami na oz. iz začasne deponije, vključno s pristojbino.</t>
  </si>
  <si>
    <t>Prehod za osebna in tovorna vozila 40 t</t>
  </si>
  <si>
    <t xml:space="preserve">Zakoličba obstoječih komunalnih naprav (križanja in približevanja) in nadzor upravljalca podzemnih instalacij (vodovod, kanalizacija, plin, vročevod, elektro, javna razsvetljava, TK voj, KTV), ki prečkajo ali kako drugače segajo v profil izkopa (glede na obsežnost objekta in po računu upravljalca). </t>
  </si>
  <si>
    <t>Nepredvidena dela</t>
  </si>
  <si>
    <t>Površinski odkop humusa - rob jarka</t>
  </si>
  <si>
    <t>Dobava in vgrajevanje dvoslojnega asfalta, odstranjevanje sloja tampona v debelini grobega in finega asfalta, fino planiranje in valjanje podlage, obrizg z emulzijo, obdelava stika med novim in starim asfaltom in (po potrebi) obnovitvitev horizontalne prometne signalizacije.</t>
  </si>
  <si>
    <t>asfaltbeton: vezana obrabno zaporna plast AC 8 surf B 70/100 A4, d = 3 cm</t>
  </si>
  <si>
    <t xml:space="preserve">Izdelava, vzdrževanje med gradnjo in odstranitev začasnih lesenih prehodov za pešce v širini 1.25 m, z zaščitno ograjo na obeh straneh prehoda. </t>
  </si>
  <si>
    <t xml:space="preserve">zdelava, vzdrževanje med gradnjo in odstranitev začasnih lesenih prehodov širine 3.0 za pešce in motorna osebna vozila do nosilnosti 2000 kg, z zaščitno ograjo na obeh straneh prehoda in signalizacijo v skladu z veljavnimi predpisi. Izvajalec mora predložiti ustrezni statični izračun prehoda. </t>
  </si>
  <si>
    <t xml:space="preserve">Izdelava, vzdrževanje med gradnjo in odstranitev začasnih prehodov širine 7,0 m za motorna osebna vozila ter tovornjake do nosilnosti 40 t, z zaščitno ograjo na obeh straneh prehoda in signalizacijo v skladu z veljavnimi predpisi. Izvajalec mora predložiti ustrezni statični izračun prehoda. </t>
  </si>
  <si>
    <t xml:space="preserve">S K U P A J - A : </t>
  </si>
  <si>
    <t xml:space="preserve">S K U P A J - B : </t>
  </si>
  <si>
    <t xml:space="preserve">Kombinirani izkop jarka za cevovod v terenu III-V kategorije, globine do 2,0 m z direktnim nakladanjem na kamion. </t>
  </si>
  <si>
    <t xml:space="preserve">Kombinirani izkop jarka za cevovod v terenu III-V kategorije, globine do 2,0 m, z odmetom na rob jarka oz. na začasno deponijo na gradbišču. </t>
  </si>
  <si>
    <t xml:space="preserve">Ročni izkop - poglobitev jarka </t>
  </si>
  <si>
    <t>OZN.</t>
  </si>
  <si>
    <t>III</t>
  </si>
  <si>
    <t>II</t>
  </si>
  <si>
    <t>I</t>
  </si>
  <si>
    <t>vrednost
( EUR )</t>
  </si>
  <si>
    <t xml:space="preserve">Dobava in vgradnja tamponskega drobljenca, zrnatosti od 0 do 32 mm za nosilni sloj, s komprimiranjem po slojih v deb. 20 - 30 cm do predpisane zbitosti in planiranje površine s točnostjo +- 1.0 cm. Vgradnja 0,40 cm pod zgornjim ustrojem ceste. </t>
  </si>
  <si>
    <t xml:space="preserve">Dobava in vgradnja gramoza za tamponsko plast, zrnatosti od 0 do 63 mm, s komprimiranjem po slojih v deb. 20 - 30 cm do predpisane zbitosti in planiranje površine s točnostjo +- 1.0 cm. </t>
  </si>
  <si>
    <t>Objekt:</t>
  </si>
  <si>
    <t>SKUPAJ  A + B</t>
  </si>
  <si>
    <t>A - GLAVNI VROČEVODI</t>
  </si>
  <si>
    <t>trasa in lokacija</t>
  </si>
  <si>
    <t>oznaka vročevoda</t>
  </si>
  <si>
    <t>dolžina
vročevoda</t>
  </si>
  <si>
    <t>VSI STROŠKI, POVEZANI Z ZAVAROVANJEM GRADBIŠČA, MORAJO BITI ZAJETI V ENOTNIH CENAH.</t>
  </si>
  <si>
    <t>OPOMBA:</t>
  </si>
  <si>
    <t>Vzdrževanje vseh prekopanih javnih površin v času od rušitve asfalta do vzpostavitve v prvotno stanje, ki zajema polivanje - protiprašna zaščita, dosip udarnih jam, utrjevanje in planiranje, vključno z dobavo materiala in delom.</t>
  </si>
  <si>
    <t>Ročni izkop jarka za cevovod v območju varjenja cevovoda, v terenu III - IV kategorije, z odmetom na rob jarka (0,2 m3/varjeni spoj).</t>
  </si>
  <si>
    <t>Izdelava posteljice in ročni obsip cevi z dopeljanim peskom zrnatosti od 0..4 mm (po detajlu iz projekta), ter ročno nabijanje v slojih do potrebne zbitosti.</t>
  </si>
  <si>
    <t>Odstranitev prometnega znaka, obvestilne table, z deponiranjem ob trasi, zavarovanje pred poškodbo in ponovna postavitev.</t>
  </si>
  <si>
    <t>Dobava in polaganje opozorilnega PVC traku.</t>
  </si>
  <si>
    <t>Rušenje obstoječe kinete</t>
  </si>
  <si>
    <t>Odkrivanje krovnih plošč, rušenje sten in kjer je potrebno tudi dna obstoječe kinete. Kjer ostane dno, se dno očisti in pripravi za vgradnjo predizoliranega vročevoda po isti trasi.
Nakladanje in odvoz na stalno deponijo s plačilom pristojbine.</t>
  </si>
  <si>
    <t>Kineta  - odpiranje in zapiranje</t>
  </si>
  <si>
    <t>Odstranitev obstoječih krovnih plošč (upoštevati tudi dovaritev 4 kom dvižnih zank na ploščo, fi 22 mm), odvozom na začasno deponijo, vključno s pristojbino, čiščenje ter pregled sten in plošč na lokaciji.Polaganje saniranih plošč nazaj v ležišča ( uporabiti je neskrčljivo malto napr. EX-45 K ).Pred polaganjem hidroizolacije je treba vse neravnine izravnati s finocementno malto. Hidroizolacija : betonsko površino plošč je treba najprej premazati z Ibitolom, nato po vsej površini privariti 2 ( dva ) sloja, napr. Izotekt t= 4,0 mm - 2,3 m2/m. Izolirati  je treba tudi zunaji stik med steno in ploščo, vsaj 20 cm pod naležno površino. Sledi vgradnja dodatne zaščite hidroizolacije s točkovno folijo, napr. Tefond - Isostud, 2,3 m2/m ter vgradnja peščene zaščite  d= 5 cm s peskom zrnavosti 0-10 mm, 1,5 m2/m.</t>
  </si>
  <si>
    <t>Pokrovi so naslednjih dimenzij:</t>
  </si>
  <si>
    <t>160x90 - deb. 16cm in vel. 190 x 100 cm</t>
  </si>
  <si>
    <t xml:space="preserve">Odstranitev pokrovov kinete </t>
  </si>
  <si>
    <t>Odstranitev obstoječih krovnih plošč (upoštevati tudi dovaritev 4 kom dvižnih zank na ploščo, fi 22 mm), odvozom na stalno deponijo, vključno s pristojbino.</t>
  </si>
  <si>
    <t>Izdelava novih krovnih plošč</t>
  </si>
  <si>
    <t>Izdelava in polaganje novih krovnih plošč v ležišča (uporabiti je neskrčljivo malto napr. EX-45 K). Pred polaganjem hidroizolacije je treba vse neravnine izravnati s finocementno malto. Hidroizolacija : betonsko površino plošč je treba najprej premazati z Ibitolom, nato po vsej površini privariti 2 (dva) sloja, npr. Izotekt t= 4,0 mm - 2,5 m2/m. Izolirati  je treba tudi zunaji stik med steno in ploščo, vsaj 20 cm pod naležno površino. Sledi vgradnja dodatne zaščite hidroizolacije s točkovno folijo, napr.Tefond- Isostud, 2,5 m2/m ter vgradnja peščene zaščite  d= 5 cm s peskom zrnavosti 0-10 mm, 1,5 m2/m.</t>
  </si>
  <si>
    <t>Zapolnitev vrzeli med AB pokrovi kinet</t>
  </si>
  <si>
    <t>Izvedba enostranskega ( zgubljenega ) opaža - 1,3 m2. Betoniranje vrzeli z C35/45 - 0,33 m3 in 70 kg GA 240/360. Dobava in namestitev zaščitne plošče iz plinobetona , napr. Ytong dimenzije d=0,2m, š= 0,6m, l=3,75 m z oblikovanjem. Stike med ploščami in stenami kinete je potrebno na celotni trasi kinete izravnati s finocementno malto.Obračun po kosu.</t>
  </si>
  <si>
    <t>Ročno rušenje AB talne plošče kinete na mestih poškodb vročevodnih cevi ter vzpostavitev v prvotno stanje</t>
  </si>
  <si>
    <t>Izdelava AB sten kinete</t>
  </si>
  <si>
    <t>Izdelava AB talne plošče</t>
  </si>
  <si>
    <t>Kineta</t>
  </si>
  <si>
    <t>Izdelava čelne stene kinete</t>
  </si>
  <si>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0,8 m2/m.</t>
  </si>
  <si>
    <t>kpl</t>
  </si>
  <si>
    <t>Vreča s peskom</t>
  </si>
  <si>
    <t>Dobava in polaganje vreče s peskom, dimenzije 80 x 40 x 10 cm, na razdalji 3 m, kot pomoč pri montaži cevi.</t>
  </si>
  <si>
    <t>Zaščitna cev-optika</t>
  </si>
  <si>
    <r>
      <t>Dobava in polaganje PE mikrocevi za polaganje optičnih vlaken dim.</t>
    </r>
    <r>
      <rPr>
        <b/>
        <sz val="10"/>
        <rFont val="Arial"/>
        <family val="2"/>
        <charset val="238"/>
      </rPr>
      <t>16/12 mm</t>
    </r>
    <r>
      <rPr>
        <sz val="10"/>
        <rFont val="Arial"/>
        <family val="2"/>
        <charset val="238"/>
      </rPr>
      <t>, položena v zemljo zunaj vročevodne kinete (ob kineti), vključno s postavitvijo betonskega jaška fi60. V betonskem jašku se pusti 2 m zaščitne cevi, za izvedbo zaključka in navezavo naprej.</t>
    </r>
  </si>
  <si>
    <t>Opozorilni trak - optika</t>
  </si>
  <si>
    <t>Dobava in polaganje opozorilnega PVC traku, za položitev nad zaščitni cevjo optike.</t>
  </si>
  <si>
    <t>Zasip - posteljica - optika</t>
  </si>
  <si>
    <t>Izdelava posteljice in ročni obsip zaščitne cevi za optiko z dopeljanim peskom zrnatosti od 0..4 mm (po detajlu iz projekta), ter ročno nabijanje v slojih do potrebne zbitosti.</t>
  </si>
  <si>
    <t xml:space="preserve">Zasip z obstoječim materialom do višine potrebne za končno ureditev terena, s komprimiranjem v slojih deb. 20 - 30 cm do predpisane zbitosti in planiranje površine s točnostjo +- 1,0 cm </t>
  </si>
  <si>
    <t>GRADBENA DELA - JUŽNI DEL - FAZA 1</t>
  </si>
  <si>
    <t>GLAVNI VROČEVOD T1300 - južni del - Faza 1, DN450</t>
  </si>
  <si>
    <t>GLAVNI VROČEVOD T1304, DN50/140</t>
  </si>
  <si>
    <t>GLAVNI VROČEVOD T1305, DN100/225, DN80/180</t>
  </si>
  <si>
    <t xml:space="preserve">OBNOVA VROČEVODA PO VEROVŠKOVI ULICI
DRENIKOVA - TOŠ </t>
  </si>
  <si>
    <t>T1304</t>
  </si>
  <si>
    <t>T1305</t>
  </si>
  <si>
    <t>KONČNA UREDITEV POVRŠIN (VRHNJIH 40 CM) NA OBMOČJU OBNOVE VEROVŠKOVE ULICE V POPISU NI UPOŠTEVANA</t>
  </si>
  <si>
    <t>Zagotovi Energetika Ljubljana</t>
  </si>
  <si>
    <t>Podpiranje zidu po potrebi</t>
  </si>
  <si>
    <t>m</t>
  </si>
  <si>
    <t>Podpiranje spodnjega zidu betonske ograje</t>
  </si>
  <si>
    <t>Podpiranje spodnjega zidu betonske ograje pri izkopu za zaščito pred porušitvijo.
Po končanem izkopu se izvede ojačitev podzemnega dela zidu z betonsko plombo.</t>
  </si>
  <si>
    <t>Odkop humusa po potrebi</t>
  </si>
  <si>
    <t>Izkop po potrebi</t>
  </si>
  <si>
    <t>Varovanje po potrebi</t>
  </si>
  <si>
    <t>Betonski robniki - obstoječi - rušenje</t>
  </si>
  <si>
    <t>Rušenje obrobe iz betonskih robnikov vseh vrst na betonski podlagi, s čiščenjem, odlaganjem na deponijo.</t>
  </si>
  <si>
    <t>Zasip - posteljica</t>
  </si>
  <si>
    <t>kineta 160x90 cm</t>
  </si>
  <si>
    <t>Ročno rušenje AB sten kinete na mestih poškodb vročevodnih cevi ter vzpostavitev v prvotno stanje - L = cca 0,7 m</t>
  </si>
  <si>
    <t>Izdelava sten kinete deb 15 cm, višine 90 cm, ki vključuje sledeča dela:
- dobava in vgradnja sider iz RA 8mm z vrtanjem in sidranjem v obstoječo steno in dno kinete l= 0,5 m
- dobava in vgradnja armature v steno kinete Q 335 - izdelava in odstranitev dvostranskega opaža sten kinete 
- dobava in vgradnja betona C25/30</t>
  </si>
  <si>
    <t>Izdelava točkovnih AB talnih plošč kinet deb. 0,25 m, širine 1,60 m na mestu porušitev obstoječih sten zaradi zamenjave vročevodnih cevi. Upoštevati dobavo in vgradnjo sider l=0,5 m, čiščenje z visokotlačnim čistilcem in premaz z emulzijo, zalivanje sider s kemično ampulo, izdelava opaža vezi ter dobava in ročna vgradnja betona C 25/30.</t>
  </si>
  <si>
    <r>
      <t>Izdelava kinete vel. 2,5 x 0,9 m. Betoniranje podložnega betona C12/15, deb. 5 cm; 0,05 m</t>
    </r>
    <r>
      <rPr>
        <vertAlign val="superscript"/>
        <sz val="10"/>
        <rFont val="Arial"/>
        <family val="2"/>
        <charset val="238"/>
      </rPr>
      <t>3</t>
    </r>
    <r>
      <rPr>
        <sz val="10"/>
        <rFont val="Arial"/>
        <family val="2"/>
        <charset val="238"/>
      </rPr>
      <t>/m. Dobava in polaganje armatur za kineto; 5,0 kg/m. Betoniranje dna in sten kinete z betonom C25/30; 0,180 m</t>
    </r>
    <r>
      <rPr>
        <vertAlign val="superscript"/>
        <sz val="10"/>
        <rFont val="Arial"/>
        <family val="2"/>
        <charset val="238"/>
      </rPr>
      <t>3</t>
    </r>
    <r>
      <rPr>
        <sz val="10"/>
        <rFont val="Arial"/>
        <family val="2"/>
        <charset val="238"/>
      </rPr>
      <t>/m. Izdelava in odstranitev dvostranskega opaža sten kinete; 1,80 m2/m. Dobava in polaganje krovnih plošč za ravni del in zavoje kinete iz betona C16/20. Zalitje vseh stikov in odkrušenih mest s plastificirano - akrilno malto. Izdelava hidroizolacije nad krovnimi površinami z eno plastjo Izotekta T4 na predhodni premaz Ibitola. Izdelava zaščitnega sloja nad izolacijo deb. 5 cm s peskom zrnatosti od 0 do 10 mm; 0,8 m2/m.</t>
    </r>
  </si>
  <si>
    <t>Jašek za dostop do predizoliranih pip</t>
  </si>
  <si>
    <t>Jašek za izpust</t>
  </si>
  <si>
    <r>
      <t>Dobava in polaganje PE mikrocevi za polaganje optičnih vlaken dim.</t>
    </r>
    <r>
      <rPr>
        <b/>
        <sz val="10"/>
        <rFont val="Arial"/>
        <family val="2"/>
        <charset val="238"/>
      </rPr>
      <t>16/12 mm</t>
    </r>
    <r>
      <rPr>
        <sz val="10"/>
        <rFont val="Arial"/>
        <family val="2"/>
        <charset val="238"/>
      </rPr>
      <t>, položena v zemljo zunaj vročevodne kinete (ob kineti). Na koncu se pusti 2 m zaščitne cevi, za izvedbo zaključka in navezavo naprej.</t>
    </r>
  </si>
  <si>
    <t>Zapora ceste - signalizacija</t>
  </si>
  <si>
    <t>kineta 66x43 cm</t>
  </si>
  <si>
    <t>Rušenje kinete po potrebi</t>
  </si>
  <si>
    <t>kineta 250x90 cm</t>
  </si>
  <si>
    <t xml:space="preserve">Ročno rušenje obstoječih armirano betonskih sten kinet debeline 0,15cm, višine 0,9 m ter nakladanje in odvoz na trajno deponijo z stroški deponije. </t>
  </si>
  <si>
    <t>Ročno rušenje obstoječega armirano betonskega dna kinet debeline 0,25cm, širine 1,6m ter nakladanje in odvoz na trajno deponijo z stroški deponije.</t>
  </si>
  <si>
    <t>JAŠEK MORA BITI IZVEDEN V SKLADU S TEHNIČNIMI ZAHTEVAMI DISTRIBUTERJA.</t>
  </si>
  <si>
    <t xml:space="preserve">Izdelava jaška premera Ø120 cm iz betonskih cevi, globine do 2,5 m z dobavo in montažo cevi, z vsemi zemeljskimi deli, AB temeljno in krovno ploščo d = 25 cm (C25/30 - armatura, opaž, beton). V dno jaška se vgradi ponikovalnica iz b.c. 60 cm, h= 1,0 m, pod to globino se vgradi drenažno nasutje iz prodnikov Ø100mm. Nad ponikovalnico se vgradi pohodna, mrežna rešetka iz nerjavečega jekla dimenzij cca. 60 x 60 cm za postavitev črpalke. Dno jaška mora biti izvedeno s padcem proti ponikovalnici.
Pokrov jaška Ø80 cm - PURATOR tip D400 P-TOP Strong 800, EN124, artikel P11400D-1F800, z napisom VROČEVOD.
Pokrov mora imeti protihrupni sistem dušenja, zapiranje na zaklep in prezračevalne odprtine.
LTŽ pokrov na betonskem prstanu se namesti po montaži strojnih elementov - odprtina mora biti na mestu, ki omogoča nemoten dostop v jašek.
Vgradnja izvlečne lestve iz nerjavečega jekla profila dim. 40x30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 </t>
  </si>
  <si>
    <r>
      <t xml:space="preserve">Izdelava jaška premera Ø120 cm iz betonskih cevi, globine do  2 m za dostop do pedizoliranih pip.
Vključno z dobavo in montažo cevi, z vsemi zemeljskimi deli, AB temeljnim vencem in krovno ploščo d = 25 cm (C25/30 - armatura, opaž, beton). 
</t>
    </r>
    <r>
      <rPr>
        <u/>
        <sz val="10"/>
        <rFont val="Arial"/>
        <family val="2"/>
        <charset val="238"/>
      </rPr>
      <t>Dno jaška ne sme sloneti na predizoliranih ceveh!</t>
    </r>
    <r>
      <rPr>
        <sz val="10"/>
        <rFont val="Arial"/>
        <family val="2"/>
        <charset val="238"/>
      </rPr>
      <t xml:space="preserve">
Pokrov jaška Ø80 cm - PURATOR tip D400 P-TOP Strong 800, EN124, artikel P11400D-1F800, z napisom VROČEVOD.
Pokrov mora imeti protihrupni sistem dušenja, zapiranje na zaklep in prezračevalne odprtine.
LTŽ pokrov na betonskem prstanu se namesti po montaži strojnih elementov - odprtina mora biti na mestu, ki omogoča nemoten dostop v jašek.
Vgradnja izvlečne lestve iz nerjavečega jekla profila dim. 40x30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t>
    </r>
  </si>
  <si>
    <t>GLAVNI VROČEVOD T1300 - južni del - Faza 1, DN450 v kineti 160x90 cm</t>
  </si>
  <si>
    <t>KOLIČINE SANACIJSKIH DEL SO OCENJENE. OBSEG SANACIJE DOLOČITI V SOGLASJU Z NADZOROM INVESTITORJA.</t>
  </si>
  <si>
    <t>I. SANACIJA POŠKODB I. KATEGORIJE</t>
  </si>
  <si>
    <t>Čiščenje betonskih površin z vodnim pritiskom je predvideno po celotni trasi, pokrovi so upoštevani obojestransko, nanos CO2 zapornega sloja po vsej notranji površini kinete. Čiščenje velja tudi za obstoječe jaške AB kinet.</t>
  </si>
  <si>
    <t>Čiščenje betonskih površin</t>
  </si>
  <si>
    <t xml:space="preserve">Čiščenje betonskih površin s peskanjem in vodnim curkom pod visokim pritiskom minimalno 300 barov oziroma z mehansko pnevmatskimi kladivi. Pokrovi se čistijo obojestransko, zunanji del kinete v območju naleganja pokrovov na stene, notranje stene  in dno kinete.
kineta 160x90 cm:
 - dno kinete: 1,60 m x  2 m
 - stene kinete: 0,9 m x 2 m x 2
 - ležišče kinete: 0,15 m x 2 m x 2 
 - pokrov kinete (1,9 m x 1,0m) x 2 x 2 m
 - jaški 
</t>
  </si>
  <si>
    <t xml:space="preserve"> SKUPAJ : </t>
  </si>
  <si>
    <t>Dobava in nanos paropropustnega CO2</t>
  </si>
  <si>
    <r>
      <t>Dobava in nanos paropropustnega CO2 zapornega premaza skupaj s pripravo površine</t>
    </r>
    <r>
      <rPr>
        <b/>
        <u/>
        <sz val="10"/>
        <rFont val="Arial"/>
        <family val="2"/>
        <charset val="238"/>
      </rPr>
      <t xml:space="preserve"> ( notranjost kinete)</t>
    </r>
  </si>
  <si>
    <t>I. SANACIJA POŠKODB II., III., IV in V. KATEGORIJE</t>
  </si>
  <si>
    <t>Odstranitev betona</t>
  </si>
  <si>
    <r>
      <t xml:space="preserve">Odstranitev betona z vodnim curkom  pod visokim pritiskom od 1000 do 1500 barov do globine </t>
    </r>
    <r>
      <rPr>
        <b/>
        <sz val="10"/>
        <rFont val="Arial"/>
        <family val="2"/>
        <charset val="238"/>
      </rPr>
      <t>5 mm</t>
    </r>
    <r>
      <rPr>
        <sz val="10"/>
        <rFont val="Arial"/>
        <family val="2"/>
        <charset val="238"/>
      </rPr>
      <t xml:space="preserve">, do globine karbonatizacije, oziroma mehansko s pnevmatskimi kaldivi.
</t>
    </r>
    <r>
      <rPr>
        <b/>
        <u/>
        <sz val="10"/>
        <rFont val="Arial"/>
        <family val="2"/>
        <charset val="238"/>
      </rPr>
      <t>(notranje stene in obstoječi jaški)</t>
    </r>
  </si>
  <si>
    <t>- upoštevano cca 40 % površine</t>
  </si>
  <si>
    <t>Kombirano ročno – strojno čiščenje vgrajene armature</t>
  </si>
  <si>
    <r>
      <t xml:space="preserve">Kombirano ročno – strojno čiščenje vgrajene armature do stopnje očiščenosti Sa 2,5 , protikorozijska zaščita vgrajene armature z mineralnim premazom v dveh slojih, ki vsebuje stabilne inhibitorje korozije, obračun po m2 AB elementa, upoštevano 5-10 m armature /m2 elementa.
</t>
    </r>
    <r>
      <rPr>
        <b/>
        <u/>
        <sz val="10"/>
        <rFont val="Arial"/>
        <family val="2"/>
        <charset val="238"/>
      </rPr>
      <t>(notranje stene in obstoječi jaški )</t>
    </r>
  </si>
  <si>
    <t>Dobava in nanos adhezijskega sloja in reparaturne malte - do 2 cm</t>
  </si>
  <si>
    <r>
      <t xml:space="preserve">Dobava in nanos adhezijskega sloja in reparaturne malte v skupni debelini do 2 cm (v primeru večjih debelin večslojni nanos) skupaj z vsemi pomožnimi deli </t>
    </r>
    <r>
      <rPr>
        <b/>
        <u/>
        <sz val="10"/>
        <rFont val="Arial"/>
        <family val="2"/>
        <charset val="238"/>
      </rPr>
      <t xml:space="preserve">(pokrovi in notranje stene in obstoječi jaški) </t>
    </r>
  </si>
  <si>
    <t>Dobava in nanos adhezijskega sloja in reparaturne malte - 2 do 4 cm</t>
  </si>
  <si>
    <r>
      <t xml:space="preserve">Dobava in nanos adhezijskega sloja in reparaturne malte v skupni debelini od 2 do 4 cm (v primeru večjih debelin večslojni nanos) skupaj z vsemi pomožnimi deli </t>
    </r>
    <r>
      <rPr>
        <u/>
        <sz val="10"/>
        <rFont val="Arial"/>
        <family val="2"/>
        <charset val="238"/>
      </rPr>
      <t>(</t>
    </r>
    <r>
      <rPr>
        <b/>
        <u/>
        <sz val="10"/>
        <rFont val="Arial"/>
        <family val="2"/>
        <charset val="238"/>
      </rPr>
      <t>pokrovi in notranje stene in obstoječi jaški)</t>
    </r>
    <r>
      <rPr>
        <u/>
        <sz val="10"/>
        <rFont val="Arial"/>
        <family val="2"/>
        <charset val="238"/>
      </rPr>
      <t xml:space="preserve"> </t>
    </r>
  </si>
  <si>
    <t xml:space="preserve"> - upoštevano cca 15 % površine</t>
  </si>
  <si>
    <t>Odstranitev poškodovanega betona</t>
  </si>
  <si>
    <r>
      <t>Odstranitev poškodovanega betona z vodnim pritiskom 1000 do 1500 barov do</t>
    </r>
    <r>
      <rPr>
        <b/>
        <sz val="10"/>
        <rFont val="Arial"/>
        <family val="2"/>
        <charset val="238"/>
      </rPr>
      <t>10 mm</t>
    </r>
    <r>
      <rPr>
        <sz val="10"/>
        <rFont val="Arial"/>
        <family val="2"/>
        <charset val="238"/>
      </rPr>
      <t xml:space="preserve">oziroma do globine karbonatizacije in mehansko s  pnevmatskimi kladivi - delo je med ovirami. Kombinirano ročno strojno čiščenje vgrajene armature do stopnje čistosti Sa 2,5 , protikorozijska zaščita vgrajene armature z mineralnim premazom, ki vsebuje stabilne inhibitorje korozije, v dveh slojih, (upoštevano 5-10 tm armaturnih palic / m2 elementa - delo med ovirami). Dobava in nanos adhezijskega sloja in neskrčljive polimerno modificirane sanacijske malte, ki vsebuje inhibitorje korozije, v skupni debelini do 2 cm (v primeru večjih debelin večslojni nanos), skupaj s pomožnimi deli - delo med ovirami.
</t>
    </r>
    <r>
      <rPr>
        <b/>
        <u/>
        <sz val="10"/>
        <rFont val="Arial"/>
        <family val="2"/>
        <charset val="238"/>
      </rPr>
      <t>Dno kinete.</t>
    </r>
  </si>
  <si>
    <t>Sanacija dna kinete</t>
  </si>
  <si>
    <t>Nabava, dobava betona C30/37 (S4/S5) granulacije 0-4mm, z mikroarmaturo ter izdelava reprofilacije dna kinete v debelini 3-5cm na predhodno premazano površino z emulzijo vključno s finim zaribavanjem in vsemi ročnimi in strojnimi transporti do mesta vgradnje kompletno z predhodno zaščito vročevodnih cevi z filcem.</t>
  </si>
  <si>
    <t>Obdelava vertikalnih in horizontalnih fug</t>
  </si>
  <si>
    <t>Obdelava vertikalnih in horizontalnih fug med betonskimi elementi kinete s čiščenjem odstranitvijo odvečnega betona in dobava in nanos adhezijskega sloja in reparaturne malte, do debeline 4 cm.</t>
  </si>
  <si>
    <t xml:space="preserve"> - 3,88 m x 0,10 m x 66 kos</t>
  </si>
  <si>
    <t>Sanacija roba ležišč pokrovov betonskih plošč</t>
  </si>
  <si>
    <t xml:space="preserve">Sanacija roba ležišč pokrovov betonskih plošč z dvostranskim opažem in nanosom adhezijskega sloja in reparaturne malte v skupni debelini do 4cm.
</t>
  </si>
  <si>
    <t xml:space="preserve"> - 0.15 m x 2 m x 2</t>
  </si>
  <si>
    <t>III. INJEKTIRANJE RAZPOK</t>
  </si>
  <si>
    <t>Injektiranje razpok v betonu širine do 2 mm</t>
  </si>
  <si>
    <t>Injektiranje razpok v betonu širine do 2 mm z nizkoviskozno epoksidno smolo, skupaj z dobavo materiala in z vsemi pomožnimi deli</t>
  </si>
  <si>
    <t>IV. OJAČITEV POKROVOV Z DOLEPLJANJEM LAMEL</t>
  </si>
  <si>
    <t>Dobava in montaža karbonskih vezi</t>
  </si>
  <si>
    <t xml:space="preserve">Dobava in montaža karbonskih vezi CFK dimenzij 50/1,2 mm, E = 21000 kN/m2 sig v = 200 kN/cm2, skupaj s pripravo podlage in lepilom ter z vsemi pomožnimi deli   </t>
  </si>
  <si>
    <t>Čiščenje ostankov betona</t>
  </si>
  <si>
    <t>Čiščenje ostankov betona, izolacije, okruškov, ostankov opaža, mulja,z iznosom in odvozom na deponijo.</t>
  </si>
  <si>
    <t>ure</t>
  </si>
  <si>
    <t>Strojno in ročno čiščenje sprijete malte</t>
  </si>
  <si>
    <t>Strojno in ročno čiščenje sprijete malte v fugah med krovnimi ploščami in ležišči.</t>
  </si>
  <si>
    <t>Nadzor in kontrola kakovosti</t>
  </si>
  <si>
    <r>
      <t xml:space="preserve">Investitorjev nadzor nad kvaliteto sanacije armiranobetonskih površin - kontrola kakovosti vgrajenih materijalov, kontrola postopkov tehnologije  vgrajevanja in pomoč investitorju pri spremembah ali dopolnitvah pri izvajanju sanacije. </t>
    </r>
    <r>
      <rPr>
        <b/>
        <sz val="10"/>
        <rFont val="Arial"/>
        <family val="2"/>
        <charset val="238"/>
      </rPr>
      <t xml:space="preserve">Izvajalca nadzora določi investitor! </t>
    </r>
    <r>
      <rPr>
        <sz val="10"/>
        <rFont val="Arial"/>
        <family val="2"/>
        <charset val="238"/>
      </rPr>
      <t xml:space="preserve">  </t>
    </r>
  </si>
  <si>
    <t>Nepredvidena  dela</t>
  </si>
  <si>
    <t>B - SANACIJA KINET</t>
  </si>
  <si>
    <t>GRADBENA DELA - SANACIJA KINET</t>
  </si>
  <si>
    <t>P3931</t>
  </si>
  <si>
    <t>P2900</t>
  </si>
  <si>
    <t>B - VROČEVODNI PRIKLJUČKI</t>
  </si>
  <si>
    <t>T1300, severni del</t>
  </si>
  <si>
    <r>
      <t>Dobava in polaganje PE mikrocevi za polaganje optičnih vlaken dim.</t>
    </r>
    <r>
      <rPr>
        <b/>
        <sz val="10"/>
        <rFont val="Arial"/>
        <family val="2"/>
        <charset val="238"/>
      </rPr>
      <t>16/12 mm</t>
    </r>
    <r>
      <rPr>
        <sz val="10"/>
        <rFont val="Arial"/>
        <family val="2"/>
        <charset val="238"/>
      </rPr>
      <t>, položena v zemljo zunaj vročevodne kinete (ob kineti). V betonskem jašku se pusti 2 m zaščitne cevi, za izvedbo zaključka in navezavo naprej.</t>
    </r>
  </si>
  <si>
    <t>kineta 220x90 cm</t>
  </si>
  <si>
    <r>
      <t>Izdelava kinete vel. 2,2 x 0,9 m. Betoniranje podložnega betona C12/15, deb. 5 cm; 0,05 m</t>
    </r>
    <r>
      <rPr>
        <vertAlign val="superscript"/>
        <sz val="10"/>
        <rFont val="Arial"/>
        <family val="2"/>
        <charset val="238"/>
      </rPr>
      <t>3</t>
    </r>
    <r>
      <rPr>
        <sz val="10"/>
        <rFont val="Arial"/>
        <family val="2"/>
        <charset val="238"/>
      </rPr>
      <t>/m. Dobava in polaganje armatur za kineto; 5,0 kg/m. Betoniranje dna in sten kinete z betonom C25/30; 0,180 m</t>
    </r>
    <r>
      <rPr>
        <vertAlign val="superscript"/>
        <sz val="10"/>
        <rFont val="Arial"/>
        <family val="2"/>
        <charset val="238"/>
      </rPr>
      <t>3</t>
    </r>
    <r>
      <rPr>
        <sz val="10"/>
        <rFont val="Arial"/>
        <family val="2"/>
        <charset val="238"/>
      </rPr>
      <t>/m. Izdelava in odstranitev dvostranskega opaža sten kinete; 1,80 m2/m. Dobava in polaganje krovnih plošč za ravni del in zavoje kinete iz betona C16/20. Zalitje vseh stikov in odkrušenih mest s plastificirano - akrilno malto. Izdelava hidroizolacije nad krovnimi površinami z eno plastjo Izotekta T4 na predhodni premaz Ibitola. Izdelava zaščitnega sloja nad izolacijo deb. 5 cm s peskom zrnatosti od 0 do 10 mm; 0,8 m2/m.</t>
    </r>
  </si>
  <si>
    <t>Sanacija po potrebi</t>
  </si>
  <si>
    <t>Sanacija vstopa kinete v objekt skozi armiranobetonski, kamniti ali opečni zunanji zid,  odvoz odpadnega materiala na stalno deponijo. Izvedba hidroizolacije z izolacijskim materialom - Izotekt T4 in zaščito izolacije.</t>
  </si>
  <si>
    <t>Sanacija prehoda kineta - AB ali opečni zid</t>
  </si>
  <si>
    <t>Odkrivanje krovnih plošč, rušenje sten in kjer je potrebno tudi dna obstoječe kinete. Kjer ostane dno, se dno očisti in pripravi za vgradnjo predizoliranega vročevoda po isti trasi.
V ceni rušenja obstoječe kinete upoštevati uporabo primernih rušilnih sredstev!
Nakladanje in odvoz na stalno deponijo s plačilom pristojbine.</t>
  </si>
  <si>
    <t>Rušenje obrobe iz betonskih robnikov vseh vrst na betonski podlagi z nakladanjem na kamion in z odvozom na stalno gradbeno deponijo, vključno s pristojbino. Vgradnja novih betonskih robnikov na betonsko podlago C 12/15 (0,05 m3/m).</t>
  </si>
  <si>
    <t>Betonski robniki - novi</t>
  </si>
  <si>
    <t>Rušenje obrobe iz betonskih robnikov vseh vrst na betonski podlagi, s čiščenjem, odlaganjem na deponijo ob gradbišču in ponovna vgradnja obstoječih robnikov na betonsko podlago C 12/15 (0,05m3/m).</t>
  </si>
  <si>
    <t>Betonski robniki - obstoječi</t>
  </si>
  <si>
    <t>Rušenje obrobe iz granitnih kock vseh vrst, s čiščenjem, odlaganjem na deponijo ob gradbišču in ponovna vgradnja na betonsko podlago C 12/15 (0,05m3/m).</t>
  </si>
  <si>
    <t>Granitne kocke - obroba</t>
  </si>
  <si>
    <r>
      <rPr>
        <b/>
        <sz val="10"/>
        <rFont val="Arial"/>
        <family val="2"/>
        <charset val="238"/>
      </rPr>
      <t>asfaltbeton:</t>
    </r>
    <r>
      <rPr>
        <sz val="10"/>
        <rFont val="Arial"/>
        <family val="2"/>
        <charset val="238"/>
      </rPr>
      <t xml:space="preserve"> vezana obrabno zaporna plast AC 11 surf B 50/70 A2, d = 4 cm</t>
    </r>
  </si>
  <si>
    <r>
      <rPr>
        <b/>
        <sz val="10"/>
        <rFont val="Arial"/>
        <family val="2"/>
        <charset val="238"/>
      </rPr>
      <t>bitudrobir:</t>
    </r>
    <r>
      <rPr>
        <sz val="10"/>
        <rFont val="Arial"/>
        <family val="2"/>
        <charset val="238"/>
      </rPr>
      <t xml:space="preserve"> vezana nosilna zmes AC 32 base B 50/70 A2, d = 8 cm</t>
    </r>
  </si>
  <si>
    <t>Asfalt - vgradnja vozišče 12 cm</t>
  </si>
  <si>
    <r>
      <rPr>
        <b/>
        <sz val="10"/>
        <rFont val="Arial"/>
        <family val="2"/>
        <charset val="238"/>
      </rPr>
      <t>bitudrobir:</t>
    </r>
    <r>
      <rPr>
        <sz val="10"/>
        <rFont val="Arial"/>
        <family val="2"/>
        <charset val="238"/>
      </rPr>
      <t xml:space="preserve"> vezana nosilna zmes AC 32 base B 50/70 A2, d = 7 + 6 cm</t>
    </r>
  </si>
  <si>
    <t>Dobava in vgrajevanje asfalta, odstranjevanje sloja tampona v debelini grobega in finega asfalta, fino planiranje in valjanje podlage, obrizg z emulzijo, obdelava stika med novim in starim asfaltom in (po potrebi) obnovitvitev horizontalne prometne signalizacije.</t>
  </si>
  <si>
    <t>Asfalt - vgradnja vozišče 17 cm</t>
  </si>
  <si>
    <t>fi 20 - 30 cm</t>
  </si>
  <si>
    <t>fi 10 - 20 cm</t>
  </si>
  <si>
    <t>Posek posameznih dreves se izvede po potrebi</t>
  </si>
  <si>
    <t>Strojni posek dreves z odkopom korenin in panjev in ostalimi potrebnimi deli, vključno z nakladanjem na kamion in odvozom na stalno deponijo, vključno s pristojbino. Zasaditev novega drevesa skladno z arboretičnimi smernicami. Sadika, obseg debla 16/18 cm, vrsta sadike:
Betula pendula, breza ali
Acer platanoides, javor ali
Acer campestre, maklen.</t>
  </si>
  <si>
    <t xml:space="preserve">Drevo </t>
  </si>
  <si>
    <t>Odstranitev obstoječih rož in strojni posek grmičevja z ročno motorno žago z zlaganjem v gomile nakladanjem na prevozno sredstvo in odvozom na stalno deponijo, vključno s pristojbino. Ponovna zasaditev okrasnega grmičevja in rož.</t>
  </si>
  <si>
    <t>Okrasno grmičevje in rože</t>
  </si>
  <si>
    <t xml:space="preserve">Površinski odkop humusa debeline do 30 cm, z vsemi manipulacijami, z odvozom na začasno deponijo, dovozom, razstiranjem, planiranjem, posejanjem travnatega semena in negovanjem do vzklitja. </t>
  </si>
  <si>
    <t>Površinski odkop humusa - odvoz na deponijo</t>
  </si>
  <si>
    <t>Premaknitev jaška se izvede po potrebi</t>
  </si>
  <si>
    <t>Premaknitev AB jaška, ki stoji na obstoječi vročevodni kineti. Rušenje obstoječega jaška ter nakladanje in odvoz porušenega na trajno deponijo s stroški deponije. 
Postavitev enakega novega AB jaška ter vgradnja obstoječega pokrova. Prilagoditev obstoječih komunalnih vodov legi novega jaška.</t>
  </si>
  <si>
    <t>Premaknitev AB jaška</t>
  </si>
  <si>
    <t>Rušenje armiranega betonskega tlaka (metličen beton), z vsemi manipulacijami, z odvozom ruševin na stalno deponijo, vključno s pristojbino in ponovna izdelava enakega tlaka.</t>
  </si>
  <si>
    <t>Betonski tlak - metličen beton</t>
  </si>
  <si>
    <t>Rušenje obstoječih kamnitih plošč z nakladanjem na kamion in z odvozom na stalno deponijo, vključno s pristojbino.
Vgradnja novih plošč enakega videza in kvalitete na betonsko podlago kvalitete C12/15 in debeline od 7 do 10 cm.</t>
  </si>
  <si>
    <t>Kamnite plošče - novo</t>
  </si>
  <si>
    <t xml:space="preserve">Rušenje obstoječih kamnitih plošč s čiščenjem, odlaganjem na deponijo ob gradbišču in ponovna vgradnja obstoječih plošč na betonsko podlago kvalitete C12/15 in debeline od 7 do 10 cm. </t>
  </si>
  <si>
    <t>Kamnite plošče - obstoječe</t>
  </si>
  <si>
    <t xml:space="preserve">Odstranitev in ponovna postavitev žične ograje do višine 2 metra, z deponiranjem ob trasi, zavarovanjem pred poškodbo, vključno z nosilnimi in podpornimi stebrički, vrati in vezno žico. </t>
  </si>
  <si>
    <t>Žična ograja</t>
  </si>
  <si>
    <t>Odstranitev betonskega korita za rože, začasna postavitev ob gradbišču in ponovna postavitev na prvotno mesto.</t>
  </si>
  <si>
    <t>Betonsko korito za rože</t>
  </si>
  <si>
    <t>Podpiranje ograje po potrebi</t>
  </si>
  <si>
    <t>Podpiranje betonske ograje pri izkopu za zaščito pred porušitvijo.
Po končanem izkopu se izvede ojačitev podzemnega dela ograje z betonsko plombo.</t>
  </si>
  <si>
    <t>Podpiranje betonske ograje</t>
  </si>
  <si>
    <t>Odstranitev kovinskega steba za zastavo, deponiranje ob trasi, zavarovanje pred poškodbo in ponovna postavitev.</t>
  </si>
  <si>
    <t>Kovinski steber za zastavo</t>
  </si>
  <si>
    <t>Odstranitev kovinskega stebrička z lučjo: prekinitev električnega napajanja, odstranitev in deponiranje ob trasi ali na začasni deponiji, zavarovanje pred poškodbo ter ponovna postavitev in priključitev na napajanje.</t>
  </si>
  <si>
    <t>Kovinski stebriček z lučjo</t>
  </si>
  <si>
    <t>Odstranitev kovinskega stebrička ali stojala, deponiranje ob trasi, zavarovanje pred poškodbo in ponovna postavitev.</t>
  </si>
  <si>
    <t>Kovinski stebriček</t>
  </si>
  <si>
    <t>Odstranitev pokončnega informativnega napisa, ki je prek privijačen na betonski temelj.
Z deponiranjem ob trasi in ponovna postavitev, vključno s temeljenjem.</t>
  </si>
  <si>
    <t>Informativni napis</t>
  </si>
  <si>
    <t>Odstranitev osvetljenih informativnih napisov, ki sta prek vertikalnih kovinskih profilov privijačena na betonski temelj.
Z deponiranjem ob trasi in ponovna postavitev, vključno s temeljenjem. Odklop in ponovna priključitev na omrežje napajanja.</t>
  </si>
  <si>
    <t>Osvetljena Informativna napisa</t>
  </si>
  <si>
    <t>Odstranitev (v prerezu trikotnega) stebra z osvetljenimi informativnimi napisi, z deponiranjem ob trasi in ponovna postavitev, vključno s temeljenjem. Odklop in ponovna priključitev na omrežje napajanja.</t>
  </si>
  <si>
    <t>Steber z osvetljenimi informativnimi napisi</t>
  </si>
  <si>
    <t xml:space="preserve"> </t>
  </si>
  <si>
    <t>Demontaža po potrebi</t>
  </si>
  <si>
    <t>Demontaža oziroma zavarovanje stebrička za komunikacijo pri vstopni dvižni zapornici, deponiranje ob trasi z zavarovanjem oziroma odvozom v skladišče oz. začasno deponijo in ponovna vgradnja. Odklop in ponovna priključitev na omrežje napajanja izvedena s strani upravljalca komunikacije.</t>
  </si>
  <si>
    <t>Stebriček za komunikacijo pri vstopni zapornici</t>
  </si>
  <si>
    <t>Odstranitev po potrebi</t>
  </si>
  <si>
    <t>Odstranitev dvižne zapornice in stebrička, z deponiranjem ob trasi in ponovna postavitev. Odklop in ponovna priključitev na omrežje napajanja.</t>
  </si>
  <si>
    <t>Dvižna zapornica</t>
  </si>
  <si>
    <t>Demontaža oziroma zavarovanje vse prometne signalizacije in prometne opreme (steber javne razsvetljave, steber cestne signalizacije), deponiranje ob trasi z zavarovanjem oziroma odvozom v skladišče oz. začasno deponijo in ponovna vgradnja. Odklop in ponovna priključitev na omrežje napajanja izvedena s strani upravljalca cestne signalizacije.</t>
  </si>
  <si>
    <t>Steber javne razsvetljave, cestne signalizacije</t>
  </si>
  <si>
    <t>GLAVNI VROČEVOD T1300 - severni del - Faza 1, DN450, DN450/710</t>
  </si>
  <si>
    <t>GRADBENA DELA - SEVERNI DEL</t>
  </si>
  <si>
    <t xml:space="preserve">Izdelava jaška premera Ø150 cm iz betonskih cevi, globine do 2,5 m z dobavo in montažo cevi, z vsemi zemeljskimi deli, AB temeljno in krovno ploščo d = 25 cm (C25/30 - armatura, opaž, beton). V dno jaška se vgradi ponikovalnica iz b.c. 60 cm, h= 1,0 m, pod to globino se vgradi drenažno nasutje iz prodnikov Ø100mm. Nad ponikovalnico se vgradi pohodna, mrežna rešetka iz nerjavečega jekla dimenzij cca. 60 x 60 cm za postavitev črpalke. Dno jaška mora biti izvedeno s padcem proti ponikovalnici.
Pokrov jaška Ø80 cm - PURATOR tip D400 P-TOP Strong 800, EN124, artikel P11400D-1F800, z napisom VROČEVOD.
Pokrov mora imeti protihrupni sistem dušenja, zapiranje na zaklep in prezračevalne odprtine.
LTŽ pokrov na betonskem prstanu se namesti po montaži strojnih elementov - odprtina mora biti na mestu, ki omogoča nemoten dostop v jašek.
Vgradnja izvlečne lestve iz nerjavečega jekla profila dim. 40x30 mm. Prečke iz perforirane pločevine proti zdrsu, širina nastopne ploskve 35 cm, raster perforacije 2 cm. Lestev, pritrjena na steno, naj bo od stene jaška odmaknjena 10 cm zaradi nastopa. Izvlečni del lestve se namesti pred osnovno lestev, da je omogočen izvlek tik ob LTŽ okvirju - svetla odprtina za vstop v jašek naj bo čim večja. 
Vključno z montažnim materialom. </t>
  </si>
  <si>
    <t>Jašek za zapore in odzračevanje</t>
  </si>
  <si>
    <t>betonski jašek premera 110 cm</t>
  </si>
  <si>
    <t>Odkrivanje in rušenje obstoječega betonskega jaška iz betonskih cevi.
Nakladanje in odvoz na stalno deponijo s plačilom pristojbine.</t>
  </si>
  <si>
    <t>Rušenje obstoječega betonskega jaška</t>
  </si>
  <si>
    <r>
      <rPr>
        <b/>
        <sz val="10"/>
        <rFont val="Arial"/>
        <family val="2"/>
        <charset val="238"/>
      </rPr>
      <t>asfaltbeton:</t>
    </r>
    <r>
      <rPr>
        <sz val="10"/>
        <rFont val="Arial"/>
        <family val="2"/>
        <charset val="238"/>
      </rPr>
      <t xml:space="preserve"> vezana obrabno zaporna plast AC 8 surf B 70/100 A4, d = 3 cm</t>
    </r>
  </si>
  <si>
    <t>VROČEVODNI PRIKLJUČEK P-2900, DN100/225, DN50/140</t>
  </si>
  <si>
    <t>Dobava, postavitev in obbetoniranje litoželezne kape.</t>
  </si>
  <si>
    <t>Obbetoniranje LŽ kape</t>
  </si>
  <si>
    <t>Dobava montažne armiranobetonske plošče iz C 12/15 za cestno kapo in postavitev na niveleto.</t>
  </si>
  <si>
    <t>AB plošča</t>
  </si>
  <si>
    <t>Obbetoniranje po potrebi</t>
  </si>
  <si>
    <t>VROČEVODNI PRIKLJUČEK P-3931, DN150/280, DN100/225</t>
  </si>
  <si>
    <t>VROČEVODNO OMREŽJE NA OBMOČJU VILHARJEVE CESTE</t>
  </si>
  <si>
    <t>SKUPAJ  B</t>
  </si>
  <si>
    <t>5.1 GRADBENA DELA</t>
  </si>
  <si>
    <t>Vilharjeva cesta</t>
  </si>
  <si>
    <t>P4201, odsek 5-6</t>
  </si>
  <si>
    <t>VROČEVOD DN150/280, P4201</t>
  </si>
  <si>
    <t>VILHARJEVA CESTA</t>
  </si>
  <si>
    <t>Zasip - posteljica / vročevodi</t>
  </si>
  <si>
    <t>Izdelava kinete vel. 100 x 45 cm. Betoniranje podložnega betona MB 10, deb.10 cm.  Dobava in polaganje armatur za kineto. Betoniranje dna in sten kinete z betonom MB 30. Izdelava in odstranitev dvostranskega opaža sten kinete; ... m2/m. Dobava in polaganje krovnih plošč za ravni del in zavoje kinete iz betona MB20. Zalitje vseh stikov in odkrušenih mest s plastificirano - akrilno malto. Izdelava hidroizolacije nad krovnimi površinami z eno plastjo Izotekta T4 na predhodni premaz Ibitola. Izdelava zaščitnega sloja nad izolacijo deb. 5 cm s peskom zrnatosti od 0 do 10 mm; 0,8 m2/m.</t>
  </si>
  <si>
    <t>kineta 100x45 cm</t>
  </si>
  <si>
    <t>Izvrtina - AB ali opečni zid</t>
  </si>
  <si>
    <t>Izdelava izvrtine za prehod cevi v armiranobetonskem ali opečnem zunanjem ali notranjem zidu, odvoz odpadnega materiala na stalno deponijo. Po montaži cevi prekritje izvrtine z izolacijskim materialom - Izotekt T4 in zaščito izolacije ter pleskanje površine zazidane odprtine z notranjo zidno barvo. Izvrtina podana:</t>
  </si>
  <si>
    <t>D/G=0,35/0,2 m</t>
  </si>
  <si>
    <t>Prečni prekop vozišča - betoniranje</t>
  </si>
  <si>
    <t>Betoniranje prečnih prekopov vozišča debeline d=30cm+10cm z betonom C 12/15 (po posebnem detajlu prečnega prekopa vozišča). Dobava in polaganje PVC folije pri betoniranju prečnega prehoda vozišča.</t>
  </si>
  <si>
    <t>Prečni prekop vozišča - rušenje betona</t>
  </si>
  <si>
    <t>Rušenje betonskega sloja nad PVC folijo na prečnih prekopih, debeline do 10 cm in odvozom na deponijo izvajalca.</t>
  </si>
  <si>
    <t>Zapora ceste - signalizacija / vročevodi</t>
  </si>
  <si>
    <t>R  E K A P I T U L A C I J A</t>
  </si>
  <si>
    <t>zap. št.</t>
  </si>
  <si>
    <t>OBJEKT</t>
  </si>
  <si>
    <t>vrednost                                               ( v EUR )</t>
  </si>
  <si>
    <t>S K U P A J :</t>
  </si>
  <si>
    <t>brez davka na dodano vrednost</t>
  </si>
  <si>
    <t>Podpis odgovorne osebe ponudnika :</t>
  </si>
  <si>
    <t>Mesto pečata :</t>
  </si>
  <si>
    <t>1.1.2.1</t>
  </si>
  <si>
    <t>1.1.2.2</t>
  </si>
  <si>
    <t>1.1.2.3</t>
  </si>
  <si>
    <t>1.1.2.4</t>
  </si>
  <si>
    <t>1.0</t>
  </si>
  <si>
    <t>1.1.2</t>
  </si>
  <si>
    <r>
      <t>1.1.2 GRADBENA DELA</t>
    </r>
    <r>
      <rPr>
        <b/>
        <sz val="12"/>
        <color rgb="FFFF0000"/>
        <rFont val="Arial"/>
        <family val="2"/>
        <charset val="238"/>
      </rPr>
      <t xml:space="preserve"> - JUŽNI DEL - FAZA 1</t>
    </r>
  </si>
  <si>
    <r>
      <t xml:space="preserve">2.1.1 GRADBENA DELA </t>
    </r>
    <r>
      <rPr>
        <b/>
        <sz val="12"/>
        <color rgb="FFFF0000"/>
        <rFont val="Arial"/>
        <family val="2"/>
        <charset val="238"/>
      </rPr>
      <t>- SEVERNI DEL</t>
    </r>
  </si>
  <si>
    <t>2.1.1.1</t>
  </si>
  <si>
    <t>2.1.1.3</t>
  </si>
  <si>
    <t>2.1.1.2</t>
  </si>
  <si>
    <t>2.1.1</t>
  </si>
  <si>
    <t>SKLOP</t>
  </si>
  <si>
    <t>30III-648-00 Obnova vročevoda po Šmartinski cesti in Ulici Gradnikove brigade</t>
  </si>
  <si>
    <t>3.1 GRADBENA DELA</t>
  </si>
  <si>
    <t>3.1.</t>
  </si>
  <si>
    <t>3.0</t>
  </si>
  <si>
    <t>3.1</t>
  </si>
  <si>
    <t>Obnova vročevoda po Ulici Gradnikove brigade (med JA198 in JA192)</t>
  </si>
  <si>
    <t>B - PRIKLJUČNI VROČEVODI</t>
  </si>
  <si>
    <t>T-808, DN200</t>
  </si>
  <si>
    <t>T-1669, DN 32</t>
  </si>
  <si>
    <t>GLAVNI VROČEVOD T808, DN200</t>
  </si>
  <si>
    <t>JA-198 do JA-192</t>
  </si>
  <si>
    <t>VSI STROŠKI, POVEZANI Z ZAVAROVANJEM GRADBIŠČA - OGRADITEV GRADBIŠČA, MORAJO BITI ZAJETI V ENOTNIH CENAH.</t>
  </si>
  <si>
    <t>Izvede se po potrebi - po potrditvi nadzor!</t>
  </si>
  <si>
    <t xml:space="preserve">Varovanje gradbišča - samo lokalno- ograja </t>
  </si>
  <si>
    <t>Varovanje gradbene jame z opozorilno PVC ali panelno ograjo višine 2,0 m (cca. 12 m na odprtino). Na mestih prevezav, izvedbe jaška in pri gradbenih jamah, ki so odprte preko noči.</t>
  </si>
  <si>
    <t>Izvede se po potrebi!</t>
  </si>
  <si>
    <t>Ročno rušenje asfalta zaradi korenin</t>
  </si>
  <si>
    <t>Ročno rušenje asfalta v območju korenin z nakladanjem na kamion po navodilih arborista.</t>
  </si>
  <si>
    <t>Nadomestne zasaditve - dreves</t>
  </si>
  <si>
    <t>Zasaditev novih sadik po posvetovanju z nadzornim arboristom na terenu in preveriti skladnost s pogoji arborističnega strokovnega mnenja.</t>
  </si>
  <si>
    <t>Zasip v bližini dreves</t>
  </si>
  <si>
    <t>Obstoječo zemljo premešati s plodnim in zračnim substratom (kot npr.Vitahum Mix) in zatem naj se pokrije s 5cm zelenih sekancev. Pred zasipom se nujno posvetovati z nadzornim arboristom na terenu in preveriti skladnost s pogoji arborističnega strokovnega mnenja.</t>
  </si>
  <si>
    <t>Sodelovanje nadzornega arborista</t>
  </si>
  <si>
    <t>Nadzor, sodelovanje in svetovanje pri izkopu, zasipu in ureditvije zunanje ureditvije v skladu s pogoji arborističnega strokovnega mnenja.</t>
  </si>
  <si>
    <t>Betonski tlakovci - peščena podlaga - vgradnja obstoječih</t>
  </si>
  <si>
    <t>Odstranitev betonskih tlakovcev vseh vrst (prane plošče, tlakovci…), s čiščenjem, odlaganjem na deponijo ob gradbišču in ponovna vgradnja obstoječih tlakovcev v peščeno podlago.</t>
  </si>
  <si>
    <t>Betonski tlakovci - peščena podlaga - vgradnja novih</t>
  </si>
  <si>
    <t>Odstranitev betonskih tlakovcev vseh vrst (prane plošče, tlakovci…) z vsemi manipulacijami, z odvozom na stalno deponijo, vključno s pristojbino in ureditvijo v prvotno stanje z vgradnjo novih tlakovcev v peščeno podlago.</t>
  </si>
  <si>
    <t>Asfalt na peš poteh - rezanje in rušenje</t>
  </si>
  <si>
    <t>Asfalt - vgradnja peš poti širine nad 2,0 m - 8 cm</t>
  </si>
  <si>
    <t>Kombinirani izkop jarka za cevovod v terenu III-V kategorije, globine do 2,0 m z direktnim nakladanjem na kamion in odvozom na stalno deponijo, vključno s pristojbino.</t>
  </si>
  <si>
    <t>Kombinirani izkop - odlaganje na rob</t>
  </si>
  <si>
    <t>Opozorilni trak za energetski kabel</t>
  </si>
  <si>
    <t>Dobava in polaganje opozorilnega PVC traku z napisom: "Pozor, energetski kabel".</t>
  </si>
  <si>
    <t>Odkrivanje krovnih plošč, rušenje sten in kjer je potrebno tudi dna obstoječe kinete. Kjer ostane dno, se dno očisti in pripravi za vgradnjo predizoliranega vročevoda po isti trasi.
Nakladanje in odvoz vsega na stalno deponijo s plačilom pristojbine.</t>
  </si>
  <si>
    <t>kineta 86x46 cm</t>
  </si>
  <si>
    <t>kineta 110x59 cm</t>
  </si>
  <si>
    <t>kinteta 66x43 - deb. 11cm in vel. 88 x 100 cm</t>
  </si>
  <si>
    <t>kinteta 86x46 - deb. 12cm in vel. 108 x 100 cm</t>
  </si>
  <si>
    <t>Stike med ploščami in stenami kinete (med staro in novo kineto) je potrebno izravnati s finocementno malto.Obračun po kosu.</t>
  </si>
  <si>
    <r>
      <t xml:space="preserve">Izdelava kinete vel. </t>
    </r>
    <r>
      <rPr>
        <b/>
        <sz val="10"/>
        <rFont val="Arial"/>
        <family val="2"/>
        <charset val="238"/>
      </rPr>
      <t>1,4 x 0,8 m</t>
    </r>
    <r>
      <rPr>
        <sz val="10"/>
        <rFont val="Arial"/>
        <family val="2"/>
        <charset val="238"/>
      </rPr>
      <t>. Betoniranje podložnega betona C12/15, deb. 5 cm; 0,09 m</t>
    </r>
    <r>
      <rPr>
        <vertAlign val="superscript"/>
        <sz val="10"/>
        <rFont val="Arial"/>
        <family val="2"/>
        <charset val="238"/>
      </rPr>
      <t>3</t>
    </r>
    <r>
      <rPr>
        <sz val="10"/>
        <rFont val="Arial"/>
        <family val="2"/>
        <charset val="238"/>
      </rPr>
      <t>/m. Dobava in polaganje armatur za kineto; 10,0 kg/m. Betoniranje dna in sten kinete z betonom C25/30; 0,420 m</t>
    </r>
    <r>
      <rPr>
        <vertAlign val="superscript"/>
        <sz val="10"/>
        <rFont val="Arial"/>
        <family val="2"/>
        <charset val="238"/>
      </rPr>
      <t>3</t>
    </r>
    <r>
      <rPr>
        <sz val="10"/>
        <rFont val="Arial"/>
        <family val="2"/>
        <charset val="238"/>
      </rPr>
      <t>/m.</t>
    </r>
    <r>
      <rPr>
        <u/>
        <sz val="10"/>
        <rFont val="Arial"/>
        <family val="2"/>
        <charset val="238"/>
      </rPr>
      <t xml:space="preserve"> Izdelava čelne stene pri prehodu predizoliranih cevi.</t>
    </r>
    <r>
      <rPr>
        <sz val="10"/>
        <rFont val="Arial"/>
        <family val="2"/>
        <charset val="238"/>
      </rPr>
      <t xml:space="preserve"> Izdelava in odstranitev dvostranskega opaža sten kinete; 3,45 m2/m. </t>
    </r>
    <r>
      <rPr>
        <u/>
        <sz val="10"/>
        <rFont val="Arial"/>
        <family val="2"/>
        <charset val="238"/>
      </rPr>
      <t>Dobava in polaganje krovnih plošč za ravni del</t>
    </r>
    <r>
      <rPr>
        <sz val="10"/>
        <rFont val="Arial"/>
        <family val="2"/>
        <charset val="238"/>
      </rPr>
      <t xml:space="preserve"> in zavoje kinete iz betona C16/20. Zalitje vseh stikov in odkrušenih mest s plastificirano - akrilno malto. Izdelava hidroizolacije nad krovnimi površinami z eno plastjo Izotekta T4 na predhodni premaz Ibitola. Izdelava zaščitnega sloja nad izolacijo deb. 5 cm s peskom zrnatosti od 0 do 10 mm; 1,7 m2/m.</t>
    </r>
  </si>
  <si>
    <t>Dobava in polaganje armatur za kineto. Betoniranje čelne stene kinete. Izdelava in odstranitev dvostranskega opaža stene kinete. Polaganje krovnih plošč za ravni del kinete. Zalitje vseh stikov in odkrušenih mest s plastificirano - akrilno malto. Izdelava hidroizolacije nad krovnimi površinami z eno plastjo Izotekta T4 na predhodni premaz Ibitola. Izdelava zaščitnega sloja nad izolacijo deb. 5 cm s peskom zrnatosti od 0 do 10 mm; 0,6 m2/m.</t>
  </si>
  <si>
    <t>kineta 140x800 cm</t>
  </si>
  <si>
    <t>Dobava in polaganje PE mikrocevi za polaganje optičnih vlaken dim.16/12 mm, položena v zemljo zunaj vročevodne kinete (ob kineti) ali predizoliranih vročevodnih cevi.</t>
  </si>
  <si>
    <t>Jašek za optični kabel</t>
  </si>
  <si>
    <t>Izdelava AB jaška, globine do 1,0 m iz betonske cevi fi 60, vključno z povoznim litoželeznim pokrovom fi 60 cm, z nosilnostjo 40 t, vključno z vsemi potrebnimi manipulacijami in izkopom.</t>
  </si>
  <si>
    <t>Zaščitna cev</t>
  </si>
  <si>
    <t>Zaščitna cev za elektroenergetski kabel</t>
  </si>
  <si>
    <t>Dobava in vgradnja</t>
  </si>
  <si>
    <t>Stigmaflex 110</t>
  </si>
  <si>
    <t>Zaščita podzemnih instalacij-vročevodi</t>
  </si>
  <si>
    <t>Fizična zaščita podzemnih instalacij (zaščitna cev l = 2,0m ter njeno obsutje ).</t>
  </si>
  <si>
    <t>fi 300</t>
  </si>
  <si>
    <t>Zagotovi Energetika Ljubljana.</t>
  </si>
  <si>
    <t>Zazidava zidu</t>
  </si>
  <si>
    <t>Zazidava armiranobetonskega, kamnitega ali opečnatega zunanjega zidu objekta na mestu opuščene trase vročevoda. 
Odvoz odpadnega materiala na stalno deponijo. 
Z vsemi manipulacijami in potrebnim materialom.</t>
  </si>
  <si>
    <t>Parkovna klopca</t>
  </si>
  <si>
    <t>Odstranitev in ponovna postavitev parkovne klopice iz betonskega podstavka in lesenega sedala. Odvoz odpadnega materiala na stalno deponijo. 
Z vsemi manipulacijami in potrebnim materialom.</t>
  </si>
  <si>
    <t>Črpanje vode</t>
  </si>
  <si>
    <t>Črpanje vode iz gradbene jame s črpalko primerne kapacitete med izkopom in montažo (Obračun po dejansko porabljenem času).</t>
  </si>
  <si>
    <t>ur</t>
  </si>
  <si>
    <t>PRIKLJUČNI VROČEVOD P-1669, DN32</t>
  </si>
  <si>
    <t>kineta 60x40 cm</t>
  </si>
  <si>
    <t>Zazidava zidu - predizolirane cevi</t>
  </si>
  <si>
    <t>Zazidava armiranobetonskega, kamnitega ali opečnatega zunanjega zidu pri vstopu novega predizoliranega vročevoda v obstoječi objekt. Pri tem se vgradi zidno tesnilo.
Odvoz odpadnega materiala na stalno deponijo. 
Z vsemi manipulacijami in potrebnim materialom.</t>
  </si>
  <si>
    <t>4.0</t>
  </si>
  <si>
    <t>4.1</t>
  </si>
  <si>
    <t>4.1.1</t>
  </si>
  <si>
    <t>4.1.2</t>
  </si>
  <si>
    <t>A</t>
  </si>
  <si>
    <t>B</t>
  </si>
  <si>
    <t>C</t>
  </si>
  <si>
    <t>30III-716-00 Obnova vročevoda po Verovškovi ulici, Drenikova - TOŠ</t>
  </si>
  <si>
    <t xml:space="preserve">30III-815-00 Obnova vročevoda po Verovškovi ulici, odsek Magistrova - Milčinskega ulica </t>
  </si>
  <si>
    <t>30III-809-00 Gradnja vročevoda T2706 v kolektorju po Vilharjevi - odsek Črtomirova - Topniška</t>
  </si>
  <si>
    <t>T1300 - juž.del - Faza 1</t>
  </si>
  <si>
    <t>VEROVŠKOVA ULICA, ODSEK MAGISTROVA - MILČINSKEGA ULICA</t>
  </si>
  <si>
    <t>2.0</t>
  </si>
  <si>
    <t>OBNOVA VROČEVODA PO VEROVŠKOVI ULICI,
ODSEK MAGISTROVA - MILČINSKEGA ULICA</t>
  </si>
  <si>
    <t>VEROVŠKOVA ULICA, DRENIKOVA - TOŠ</t>
  </si>
  <si>
    <t>SKUPAJ 1. SKLOP:</t>
  </si>
  <si>
    <t>SKUPAJ  A + B + C + D</t>
  </si>
  <si>
    <t>IV</t>
  </si>
  <si>
    <t>V</t>
  </si>
  <si>
    <t>5.1.1</t>
  </si>
  <si>
    <t>5.1.2</t>
  </si>
  <si>
    <t>C - OBJEKT</t>
  </si>
  <si>
    <t>´5.1.3</t>
  </si>
  <si>
    <t>´5.1.4</t>
  </si>
  <si>
    <t xml:space="preserve">S K U P A J - C : </t>
  </si>
  <si>
    <t>´5.1.5</t>
  </si>
  <si>
    <t>´5.1.6</t>
  </si>
  <si>
    <t>´5.1.7</t>
  </si>
  <si>
    <t>´5.1.8</t>
  </si>
  <si>
    <t xml:space="preserve">S K U P A J - D : </t>
  </si>
  <si>
    <t>Kombinirani izkop jarka za cevovod v terenu III-V kategorije, globine do 2,0 m z direktnim nakladanjem na kamion in odvozom na stalno ali začasno deponijo, vključno s pristojbino.</t>
  </si>
  <si>
    <t>5.0</t>
  </si>
  <si>
    <t>5.1</t>
  </si>
  <si>
    <t>5.1.3</t>
  </si>
  <si>
    <t>GLAVNI VROČEVOD T 808</t>
  </si>
  <si>
    <t>Jašek JA NOV Gradnikove brigade</t>
  </si>
  <si>
    <t>CENA/ENOTO</t>
  </si>
  <si>
    <t>Izdelava načrta zapore</t>
  </si>
  <si>
    <t>Izdelaca načrta prometne zapore pločnika in cestišča. Obračun po dejanskih stroških.</t>
  </si>
  <si>
    <t>Postavitev in odstranitev zapore</t>
  </si>
  <si>
    <t>Postavitev, vzdrževanje in odstranitev cestne zapore po načrtu zapore cestišča.</t>
  </si>
  <si>
    <t>Odriv humusa</t>
  </si>
  <si>
    <t xml:space="preserve">Strojni odriv humusa v debelini do 20 cm na začasno deponijo za kasnejši zasip in ureditev. </t>
  </si>
  <si>
    <t>m3</t>
  </si>
  <si>
    <t xml:space="preserve">Rezanje asfalta  </t>
  </si>
  <si>
    <t>Rezanje asfalta cestišča in pločnika deb. do 12 cm.</t>
  </si>
  <si>
    <t>m1</t>
  </si>
  <si>
    <t>Rušenje asfalta cestišča</t>
  </si>
  <si>
    <t>Rušenje asfalta cestišča deb. do 12 cm z nakladanjem in odvozom na stalno deponijo.</t>
  </si>
  <si>
    <t>m2</t>
  </si>
  <si>
    <t>Rušenje asfalta pločnika</t>
  </si>
  <si>
    <t>Rušenje asfalta pločnika deb. do 4 cm z nakladanjem in odvozom na stalno deponijo.</t>
  </si>
  <si>
    <t>Rušenje betonskih cestnih robnikov</t>
  </si>
  <si>
    <t>Rušenje betonskih cestnih robnikov in temeljev robnikov z nakladanjem in odvozom robnikov na začasno deponijo, rušenega materiala pa na stalno deponijo.</t>
  </si>
  <si>
    <t>Rušenje robnika iz granitnih kock</t>
  </si>
  <si>
    <t>Rušenje granitnih cestnih robnikov in temeljev robnikov z nakladanjem in odvozom robnikov na začasno deponijo, rušenega materiala pa na stalno deponijo.</t>
  </si>
  <si>
    <t>Strojni izkop zemljine</t>
  </si>
  <si>
    <t>Strojni zkop zemljine v III. - IV.  Kat. Za izvedbo priključnih kinet z nakladanjem na kamion za odvoz na deponijo. Odvoz obračunan posebej</t>
  </si>
  <si>
    <t xml:space="preserve">Ročni izkop zemljine </t>
  </si>
  <si>
    <t>Ročni izkop zemljine v III. - IV.  Kat.  z odmetavanjem na rob izkopa ali nakladanjem na kamion za odvoz na deponijo. Odvoz obračunan posebej</t>
  </si>
  <si>
    <t>Zasip z izkopanim materialom</t>
  </si>
  <si>
    <t>Zasip jaška in kinet z izkopanim materialom vključno z razgrinjanjem, planiranjem in utrjevanjem po plasteh do potrebne zbitosti. Ocena</t>
  </si>
  <si>
    <t>Zasip z drobljenim materialom</t>
  </si>
  <si>
    <t>Zasip jaška in kinet z drobljenim materialom vključno z razgrinjanjem, planiranjem in utrjevanjem po plasteh do potrebne zbitosti.</t>
  </si>
  <si>
    <t>Humusiranje in ureditev</t>
  </si>
  <si>
    <t>Razstiranje humusa deb  do 20 cm iz začasne deponije, delno uvaljanje humusa in zatravitev</t>
  </si>
  <si>
    <t>Planiranje dna izkopa</t>
  </si>
  <si>
    <t>Planiranje dna izkopa za izdelavo podložnega betona temeljne plošče poglobitve dela jaška.</t>
  </si>
  <si>
    <t>Nakladanje in odvoz</t>
  </si>
  <si>
    <t>Nakladanje in odvoz izkopanega materiala na stalno deponijo.</t>
  </si>
  <si>
    <t>Podložni beton</t>
  </si>
  <si>
    <t>Izdelava podložnega betona temeljne plošče poglobitve dela jaška v debelini 7-10 cm iz pustega betona C 12/15,</t>
  </si>
  <si>
    <t>Beton temeljne plošče poglobitve jaška</t>
  </si>
  <si>
    <t>Strojno vgrajevanje betona v armirane konstrukcije preseka 0.10 - 0.20 m3/m2-m1. Beton iz drobljene frakcije 0-30 plastičen beton C 25/30, za vgradnjo temeljne plošče poglobitve jaška. Temeljna plošča debeline 20 cm</t>
  </si>
  <si>
    <t>Beton sten poglobljenega dela jaška</t>
  </si>
  <si>
    <t>Strojno vgrajevanje betona v armirane konstrukcije preseka 0.10 - 0.20 m3/m2-m1. Beton iz drobljene frakcije 0-30 plastičen beton C 25/30, za vgradnjo sten poglobitve jaška. Stene jaška debeline 20 cm 25 cm in 30 cm</t>
  </si>
  <si>
    <t>Beton temeljne plošče jaška</t>
  </si>
  <si>
    <t>Strojno vgrajevanje betona v armirane konstrukcije preseka 0.10 - 0.20 m3/m2-m1. Beton iz drobljene frakcije 0-30 plastičen beton C 25/30, za vgradnjo temeljne plošče jaška. Temeljna plošča debeline 20 cm</t>
  </si>
  <si>
    <t>Beton sten jaška</t>
  </si>
  <si>
    <t>Strojno vgrajevanje betona v armirane konstrukcije preseka 0.10 - 0.20 m3/m2-m1. Beton iz drobljene frakcije 0-30 plastičen beton C 25/30, za vgradnjo sten jaška. Stene jaška debeline 20 cm</t>
  </si>
  <si>
    <t>Beton montažnih plošč jaška</t>
  </si>
  <si>
    <t>Strojno vgrajevanje betona v armirane konstrukcije preseka 0.10 - 0.20 m3/m2-m1. Beton iz drobljene frakcije 0-30 plastičen beton C 25/30, za vgradnjo krovnih plošč jaška. Krovne plošče debeline 20 cm.</t>
  </si>
  <si>
    <t>Beton vstopnega vratu</t>
  </si>
  <si>
    <t>Strojno vgrajevanje betona v armirane konstrukcije preseka 0.10 - 0.20 m3/m2-m1. Beton iz drobljene frakcije 0-30 plastičen beton C 25/30, za vgradnjo vstopnega vratu. Stene okroglega vstopnega vratu debeline 15 cm</t>
  </si>
  <si>
    <r>
      <t xml:space="preserve">Armatura do </t>
    </r>
    <r>
      <rPr>
        <b/>
        <sz val="10"/>
        <rFont val="Symbol"/>
        <family val="1"/>
        <charset val="2"/>
      </rPr>
      <t>f</t>
    </r>
    <r>
      <rPr>
        <b/>
        <sz val="10"/>
        <rFont val="Arial CE"/>
        <charset val="238"/>
      </rPr>
      <t xml:space="preserve"> 12</t>
    </r>
  </si>
  <si>
    <r>
      <t xml:space="preserve">Dobava, rezanje, krivljenje in polaganje srednje zahtevne armature S 500 - do </t>
    </r>
    <r>
      <rPr>
        <sz val="10"/>
        <rFont val="Symbol"/>
        <family val="1"/>
        <charset val="2"/>
      </rPr>
      <t>f</t>
    </r>
    <r>
      <rPr>
        <sz val="10"/>
        <rFont val="Arial CE"/>
        <charset val="238"/>
      </rPr>
      <t xml:space="preserve"> 12</t>
    </r>
  </si>
  <si>
    <r>
      <t xml:space="preserve">Armatura nad </t>
    </r>
    <r>
      <rPr>
        <b/>
        <sz val="10"/>
        <rFont val="Symbol"/>
        <family val="1"/>
        <charset val="2"/>
      </rPr>
      <t>f</t>
    </r>
    <r>
      <rPr>
        <b/>
        <sz val="10"/>
        <rFont val="Arial CE"/>
        <charset val="238"/>
      </rPr>
      <t xml:space="preserve"> 14</t>
    </r>
  </si>
  <si>
    <r>
      <t xml:space="preserve">Dobava, rezanje, krivljenje in polaganje srednje zahtevne armature S 500 - nad </t>
    </r>
    <r>
      <rPr>
        <sz val="10"/>
        <rFont val="Symbol"/>
        <family val="1"/>
        <charset val="2"/>
      </rPr>
      <t>f</t>
    </r>
    <r>
      <rPr>
        <sz val="10"/>
        <rFont val="Arial CE"/>
        <charset val="238"/>
      </rPr>
      <t xml:space="preserve"> 14</t>
    </r>
  </si>
  <si>
    <t>Armaturne mreže</t>
  </si>
  <si>
    <t>Dobava, rezanje, krivljenje in polaganje armaturnih mrež S 500</t>
  </si>
  <si>
    <t>Opaž roba temeljne plošče in poglobitve</t>
  </si>
  <si>
    <t>Izdelava enostranskega opaža za rob temeljne plošče in poglobitve  v jašku</t>
  </si>
  <si>
    <t>Dvostranski opaž sten jaška</t>
  </si>
  <si>
    <t>Izdelava dvostranskega opaža sten jaška.</t>
  </si>
  <si>
    <t>Opaž škatel za odprtine za cevi</t>
  </si>
  <si>
    <t>Izdelava okroglega opaža škatel za odprtine v stenah jaška za prehod  - odprtine za cevi.</t>
  </si>
  <si>
    <t>Opaž škatel za odprtine za kinete</t>
  </si>
  <si>
    <t>Izdelava opaža škatel za odprtine v stenah jaška za kineto</t>
  </si>
  <si>
    <t>Dno opaža za izdelavo nove montažne plošče jaška</t>
  </si>
  <si>
    <t>Izdelava ravnega dna opaža za izdelavo montažne plošče, vključno s čiščenjem oljenjem opaža in pripravo podlage za izvedbo opaža. Opaž izveden na tleh za večkratno izdelavo montažnih krovnih plošč jaškov.</t>
  </si>
  <si>
    <t>Opaž robov za izdelavo montažne plošče jaška</t>
  </si>
  <si>
    <t xml:space="preserve">Opaženje, razopaženje, opiranje in čiščenje za opaž robov montažne plošče, robovi višine 15 cm. </t>
  </si>
  <si>
    <t>Okrogli opaž za izdelavo vratu</t>
  </si>
  <si>
    <t xml:space="preserve">Opaženje, razopaženje, opiranje in čiščenje za opaž okroglega vstopnega vratu. Vstopni vrat motranjega premera 82 cm in zunanjega premera 112 cm. Opaž za večkratno uporabo pri izdelavi vratu na montažnih ploščah jaškov. </t>
  </si>
  <si>
    <t>Vgradnja RF naležnih profilov rešetke</t>
  </si>
  <si>
    <t>Vgradnjo RF naležni profilov za vzdolžno rešetko. RF rešetka z okvirjem zajeta v ključavničarskih delih. Samo vgradnja RF profilov. Poglobitev dimenzij 240 x 50 cm.</t>
  </si>
  <si>
    <t>Montaža AB plošč jaška</t>
  </si>
  <si>
    <t xml:space="preserve">Montaža predhodno odstranjene in novo izdelane AB krovni plošči jaška na predhodno pripravljena ležišča AB plošč. Izdelava nove AB plošče obračunana posebej. Samo montaža obeh pokrovnih plošč. </t>
  </si>
  <si>
    <t>Hidro izolacija jaška</t>
  </si>
  <si>
    <t>Izdelava hidroizolacije jaška z eno plastjo Izotekta T4 na predhodni premaz Ibitola (Zavihek preko roba plošč 40 cm.). Obračun po dejansko izvedeni površini izolacije.</t>
  </si>
  <si>
    <t>Zaščita hidroizolacije</t>
  </si>
  <si>
    <t>Zaščita hidroizolacije z bombičasto folijo</t>
  </si>
  <si>
    <t>Vgradnja izpustne cevi drenaže</t>
  </si>
  <si>
    <t>Dobava in vgradnja PVC cevi f 160 dolžine 60 cm za drenažni izpust iz poglobitvene kinete jaška. Mokra vgradnja.</t>
  </si>
  <si>
    <t>Polaganje cestnih robnikov</t>
  </si>
  <si>
    <t>Vgradnja obstoječih cestnih betonskih robnikov vključno z dovozom robnikov iz začasne deponije, pripravo temeljne podloge iz betona C 15/20 šir. 30 cm in stičenjem robnikov s fino cementno malto.</t>
  </si>
  <si>
    <t>Polaganje robnikov iz granitnih kock</t>
  </si>
  <si>
    <t>Vgradnja robnika iz obstoječih granitnih kock vključno z dovozom kock iz začasne deponije, pripravo temeljne podloge iz betona C 15/20 šir. 30 cm in stičenjem granitnih kock s fino cementno malto.</t>
  </si>
  <si>
    <t>Nepredvidena - režijska dela</t>
  </si>
  <si>
    <t>Nepredvidena dela KV delavec- ocena</t>
  </si>
  <si>
    <t>Dobava in vgradnja pokrova</t>
  </si>
  <si>
    <r>
      <t xml:space="preserve">Dobava in montaža kovinskega tipskega težkega enojnega pokrova z vgradnjo ležišča pokrova in naknadnim vstavljanjem pokrova. </t>
    </r>
    <r>
      <rPr>
        <sz val="10"/>
        <rFont val="Arial"/>
        <family val="2"/>
        <charset val="238"/>
      </rPr>
      <t xml:space="preserve">Pokrov </t>
    </r>
    <r>
      <rPr>
        <sz val="10"/>
        <rFont val="Symbol"/>
        <family val="1"/>
        <charset val="2"/>
      </rPr>
      <t>f</t>
    </r>
    <r>
      <rPr>
        <sz val="10"/>
        <rFont val="Arial"/>
        <family val="2"/>
        <charset val="238"/>
      </rPr>
      <t xml:space="preserve"> 80 - PURATOR tip D400 P-TOP Strong 800, EN124, artikel P11400D-1F800.</t>
    </r>
  </si>
  <si>
    <t>RF vstopna lestev jaška</t>
  </si>
  <si>
    <r>
      <t xml:space="preserve">Dobava, in vgradnja vstopne lestve za dostop v jašek izdelane iz RF jekla. Stopalke izdelane iz profila z nedrsečo zgornjo površino (luknje </t>
    </r>
    <r>
      <rPr>
        <sz val="10"/>
        <rFont val="Symbol"/>
        <family val="1"/>
        <charset val="2"/>
      </rPr>
      <t>f</t>
    </r>
    <r>
      <rPr>
        <sz val="10"/>
        <rFont val="Arial CE"/>
        <charset val="238"/>
      </rPr>
      <t xml:space="preserve"> 10 z navzgor zavihanim robom). Suha vgradnja v novo steno jaška vključno z  vrtanjem in montažnim materialom. Lestev višine 250 cm. Po načrtu - teža lestve 16,46 kg</t>
    </r>
  </si>
  <si>
    <t>RF nastavek lestve</t>
  </si>
  <si>
    <t>Dobava, in vgradnja nastavkov vstopnih lestev za dostop v jašek izdelane iz RF jekla. Nastavek višine 100 cm. Po načrtu - teža nastavka 6,38 kg</t>
  </si>
  <si>
    <t>Talna RF rešetka</t>
  </si>
  <si>
    <t>Izdelava in dobava naležnih profilov in rešetk izdelane iz RF jekla. Rešetke sestavljene iz treh enakih delov. Po načrtu - teža profilov in rešetk 120,37 kg</t>
  </si>
  <si>
    <t>Asfalt nosilnega sloja</t>
  </si>
  <si>
    <t>Dobava in vgradnja asfaltnega nosilnega sloja debeline prvotnega vozišča na parkirišču 8 cm vključno s pripravo podlage in zaključki</t>
  </si>
  <si>
    <t>Asfalt obrabnega sloja in pločnika</t>
  </si>
  <si>
    <t>Dobava in vgradnja asfaltnega obrabnega sloja cestišča in površin pločnika debeline 4 cm vključno s pripravo podlage in zaključki</t>
  </si>
  <si>
    <t>Dilatacijski trak</t>
  </si>
  <si>
    <t>Dobava in vgradnja traku dilaplast na dilatacijah starega in novega asfalta, vključno s predpremazom dilatacije.</t>
  </si>
  <si>
    <t>5.1.4</t>
  </si>
  <si>
    <t>Jašek JA 192 Beblerjev trg</t>
  </si>
  <si>
    <t>Rušitev obstoječega jaška JA 192</t>
  </si>
  <si>
    <t>Strojni izkop in odstranitev betonskega jaška z nakladanjem na kamion za odvoz na deponijo s pristojnimi dajatvami.</t>
  </si>
  <si>
    <t>BC fi150</t>
  </si>
  <si>
    <t>Strojno vgrajevanje betona v armirane konstrukcije preseka 0.10 - 0.20 m3/m2-m1. Beton iz drobljene frakcije 0-30 plastičen beton C 25/30, za vgradnjo krovnih plošč jaška. Krovne plošče debeline 15 cm.</t>
  </si>
  <si>
    <t>Vgradnjo RF naležni profilov za vzdolžno rešetko. RF rešetka z okvirjem zajeta v ključavničarskih delih. Samo vgradnja RF profilov. Poglobitev dimenzij 300 x 50 cm.</t>
  </si>
  <si>
    <t>5.1.5</t>
  </si>
  <si>
    <t>Priključna kineta Jaška JA NOV Gradnikove brigade</t>
  </si>
  <si>
    <t>Izdelava podložnega betona temeljne plošče priključne kinete v debelini 7-10 cm iz pustega betona C 12/15,</t>
  </si>
  <si>
    <t>Beton temeljne plošče priključne kinete</t>
  </si>
  <si>
    <t>Strojno vgrajevanje betona v armirane konstrukcije preseka 0.10 - 0.20 m3/m2-m1. Beton iz drobljene frakcije 0-30 plastičen beton C 25/30, za vgradnjo priključne kinete. Temeljna plošča debeline 15 cm.</t>
  </si>
  <si>
    <t>Beton sten priključne kinete</t>
  </si>
  <si>
    <t>Strojno vgrajevanje betona v armirane konstrukcije preseka 0.10 - 0.20 m3/m2-m1. Beton iz drobljene frakcije 0-30 plastičen beton C 25/30, za vgradnjo sten priključne kinete. Stene kinete debeline 15 cm</t>
  </si>
  <si>
    <t>Beton montažne plošče priključne kinete</t>
  </si>
  <si>
    <t>Strojno vgrajevanje betona v armirane konstrukcije preseka 0.10 - 0.20 m3/m2-m1. Beton iz drobljene frakcije 0-30 plastičen beton C 25/30, za vgradnjo krovne plošče priključne kinete. Krovna plošča debeline 15 cm.</t>
  </si>
  <si>
    <t>Beton obbetoniranja fiksnih točk</t>
  </si>
  <si>
    <t>Strojno vgrajevanje betona v armirane konstrukcije preseka 0.20 - 0.30 m3/m2-m1. Beton iz drobljene frakcije 0-30 plastičen beton C 25/30, za obetoniranje fiksnih točk</t>
  </si>
  <si>
    <r>
      <t xml:space="preserve">Armatura do </t>
    </r>
    <r>
      <rPr>
        <b/>
        <sz val="10"/>
        <rFont val="Symbol"/>
        <family val="1"/>
        <charset val="2"/>
      </rPr>
      <t>f</t>
    </r>
    <r>
      <rPr>
        <b/>
        <sz val="10"/>
        <rFont val="Arial CE"/>
        <charset val="238"/>
      </rPr>
      <t xml:space="preserve"> 12 - nad </t>
    </r>
    <r>
      <rPr>
        <b/>
        <sz val="10"/>
        <rFont val="Symbol"/>
        <family val="1"/>
        <charset val="2"/>
      </rPr>
      <t>f</t>
    </r>
    <r>
      <rPr>
        <b/>
        <sz val="10"/>
        <rFont val="Arial CE"/>
        <charset val="238"/>
      </rPr>
      <t xml:space="preserve"> 14 in armaturne mreže</t>
    </r>
  </si>
  <si>
    <t>Gradbeno jeklo zajeto v popisu jaška.</t>
  </si>
  <si>
    <t>Enostranski opaž robov temeljne plošče kinete</t>
  </si>
  <si>
    <t>Izdelava enostranskega opaža robov temeljne plošče priključne kinete. Robovi višine 15 cm.</t>
  </si>
  <si>
    <t>Dvostranski opaž sten priključne kinete</t>
  </si>
  <si>
    <t>Izdelava dvostranskega opaža sten priključne kinete. Stene višine 80 cm.</t>
  </si>
  <si>
    <t>Dno opaža za izdelavo montažne plošče kinete</t>
  </si>
  <si>
    <t>Izdelava ravnega dna opaža za izdelavo montažnih plošč, vključno s čiščenjem oljenjem opaža in pripravo podlage za izvedbo opaža. Opaž izveden na tleh za večkratno izdelavo montažnih krovnih plošč kinet.</t>
  </si>
  <si>
    <t>Opaž robov za izdelavo montažne plošče kinete</t>
  </si>
  <si>
    <t>Okrogli opaž odprtin</t>
  </si>
  <si>
    <t xml:space="preserve">Opaženje, razopaženje, opiranje in čiščenje za opaž okroglih odprtin za prehod vročevodnih cevi. </t>
  </si>
  <si>
    <t>Montaža AB krovne plošče priključne kinete</t>
  </si>
  <si>
    <t xml:space="preserve">Montaža predhodno izdelane AB krovne plošče priključne kinete na ležišča AB plošče. Izdelava AB pokrovne plošče obračunana posebej. Samo montaža. </t>
  </si>
  <si>
    <t>Hidro izolacija priključne kinete</t>
  </si>
  <si>
    <t>Izdelava hidroizolacije priključne kinete z eno plastjo Izotekta T4 na predhodni premaz Ibitola (Zavihek preko roba plošč 40 cm.). Obračun po dejansko izvedeni površini izolacije.</t>
  </si>
  <si>
    <t>GLAVNI VROČEVOD T808</t>
  </si>
  <si>
    <t>SANACIJA ODSEKOV KINET JA - NOVI</t>
  </si>
  <si>
    <t>KOL.</t>
  </si>
  <si>
    <t>CENA/ ENOTO</t>
  </si>
  <si>
    <t>AB POKROV KINET - TIP 2 - 1 kom</t>
  </si>
  <si>
    <t>Rušenje AB pokrova kinete</t>
  </si>
  <si>
    <t xml:space="preserve">Rušenje AB (dvig) pokrova kinete. Vključno s ščitenjem cevi v kineti. Cena rušenja vključuje začasno deponiranje, nakladanje in odvoz materiala  vključno s plačilom komunalne takse. </t>
  </si>
  <si>
    <t>kom</t>
  </si>
  <si>
    <t xml:space="preserve">Gradbena sanacija kinet </t>
  </si>
  <si>
    <t>Gradbena sanacija kinet vključno s predhodnim čiščenjem kinet z vodnim curkom pod pritiskom 200 barov:
- odstranjevanje poškodovanega betona
- čiščenje in sanacija armature
- premaz z emulzijo
- omet sten z dvokomponentno sanacijsko malto
Dejanski obseg obnove se določi na terenu glede na stanje kinet po navodilih nadzora JPE. Ocena</t>
  </si>
  <si>
    <t>Izdelava pokrova kinet</t>
  </si>
  <si>
    <r>
      <t xml:space="preserve">Pokrov kinete. Površina pokrova v dvostranskem naklonu 2% gladko zalikana.                                      AB pokrov debeline e = 11 cm:
- Beton C 25/30 - količina 0,17 m3
- Armatura do </t>
    </r>
    <r>
      <rPr>
        <sz val="10"/>
        <rFont val="Symbol"/>
        <family val="1"/>
        <charset val="2"/>
      </rPr>
      <t>f</t>
    </r>
    <r>
      <rPr>
        <sz val="10"/>
        <rFont val="Arial CE"/>
        <charset val="238"/>
      </rPr>
      <t xml:space="preserve"> 12 - 31 kg, mreže 4 kg
- Opaž dna 1,76 m2
- opaž roba pokrova (višine 7 - 10 cm) 0,43 m2     - opaž nadvišanja ležišča 0,52 m2
</t>
    </r>
  </si>
  <si>
    <t>Montaža pokrovov kinet</t>
  </si>
  <si>
    <t>Montaža predhodno izdelanih AB pokrovov na predhodno pripravljena ležišča AB kinet. Izdelava AB pokrovov in priprava ležišč obračunana posebej. Samo montaža. Cena zajema montažo enega AB pokrova kinete.</t>
  </si>
  <si>
    <t>Hidro izolacija in zaščita izolacije kinet</t>
  </si>
  <si>
    <t>Izdelava hidroizolacije kinet z eno plastjo Izotekta T4 na predhodni premaz Ibitola (Zavihek čez rob pokrova in vhodnega odprtine 30 cm.). Zaščita hidroizolacije z bombičasto folijo. Obračun po dejansko izvedeni površini izolacije.</t>
  </si>
  <si>
    <t>GRADBENA DELA SKUPAJ</t>
  </si>
  <si>
    <t>5.1.7</t>
  </si>
  <si>
    <t>Priključna kineta Jaška JA 192 Beblerjev trg</t>
  </si>
  <si>
    <t>5.1.8</t>
  </si>
  <si>
    <t>SANACIJA ODSEKOV KINET JA-192</t>
  </si>
  <si>
    <t>D - SANACIJA KINET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</si>
</sst>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SIT&quot;_-;\-* #,##0.00\ &quot;SIT&quot;_-;_-* &quot;-&quot;??\ &quot;SIT&quot;_-;_-@_-"/>
    <numFmt numFmtId="165" formatCode=";;;"/>
  </numFmts>
  <fonts count="33" x14ac:knownFonts="1">
    <font>
      <sz val="10"/>
      <name val="Arial CE"/>
      <charset val="238"/>
    </font>
    <font>
      <sz val="10"/>
      <name val="Arial CE"/>
      <charset val="238"/>
    </font>
    <font>
      <sz val="10"/>
      <name val="Times New Roman"/>
      <family val="1"/>
      <charset val="238"/>
    </font>
    <font>
      <sz val="10"/>
      <name val="Arial"/>
      <family val="2"/>
      <charset val="238"/>
    </font>
    <font>
      <b/>
      <sz val="10"/>
      <name val="Arial"/>
      <family val="2"/>
      <charset val="238"/>
    </font>
    <font>
      <b/>
      <sz val="12"/>
      <name val="Arial"/>
      <family val="2"/>
      <charset val="238"/>
    </font>
    <font>
      <strike/>
      <sz val="10"/>
      <name val="Arial"/>
      <family val="2"/>
      <charset val="238"/>
    </font>
    <font>
      <vertAlign val="superscript"/>
      <sz val="10"/>
      <name val="Arial"/>
      <family val="2"/>
      <charset val="238"/>
    </font>
    <font>
      <b/>
      <sz val="14"/>
      <name val="Arial"/>
      <family val="2"/>
      <charset val="238"/>
    </font>
    <font>
      <sz val="10"/>
      <color theme="1"/>
      <name val="Arial"/>
      <family val="2"/>
      <charset val="238"/>
    </font>
    <font>
      <sz val="11"/>
      <name val="Arial"/>
      <family val="2"/>
      <charset val="238"/>
    </font>
    <font>
      <b/>
      <i/>
      <sz val="10"/>
      <name val="Arial"/>
      <family val="2"/>
      <charset val="238"/>
    </font>
    <font>
      <i/>
      <sz val="10"/>
      <color rgb="FF7F7F7F"/>
      <name val="Arial"/>
      <family val="2"/>
      <charset val="238"/>
    </font>
    <font>
      <sz val="10"/>
      <name val="Times New Roman CE"/>
      <charset val="238"/>
    </font>
    <font>
      <b/>
      <sz val="12"/>
      <color rgb="FFFF0000"/>
      <name val="Arial"/>
      <family val="2"/>
      <charset val="238"/>
    </font>
    <font>
      <u/>
      <sz val="10"/>
      <name val="Arial"/>
      <family val="2"/>
      <charset val="238"/>
    </font>
    <font>
      <sz val="10"/>
      <name val="Times New Roman CE"/>
      <family val="1"/>
      <charset val="238"/>
    </font>
    <font>
      <b/>
      <u/>
      <sz val="10"/>
      <name val="Arial"/>
      <family val="2"/>
      <charset val="238"/>
    </font>
    <font>
      <sz val="11"/>
      <name val="Calibri"/>
      <family val="2"/>
      <charset val="238"/>
    </font>
    <font>
      <b/>
      <u/>
      <sz val="20"/>
      <name val="Arial"/>
      <family val="2"/>
      <charset val="238"/>
    </font>
    <font>
      <b/>
      <sz val="16"/>
      <name val="Arial"/>
      <family val="2"/>
      <charset val="238"/>
    </font>
    <font>
      <b/>
      <i/>
      <sz val="12"/>
      <name val="Arial"/>
      <family val="2"/>
      <charset val="238"/>
    </font>
    <font>
      <i/>
      <sz val="10"/>
      <name val="Arial"/>
      <family val="2"/>
      <charset val="238"/>
    </font>
    <font>
      <b/>
      <sz val="20"/>
      <color rgb="FFFF0000"/>
      <name val="Arial"/>
      <family val="2"/>
      <charset val="238"/>
    </font>
    <font>
      <b/>
      <sz val="10"/>
      <name val="Arial CE"/>
      <charset val="238"/>
    </font>
    <font>
      <strike/>
      <sz val="12"/>
      <name val="Arial"/>
      <family val="2"/>
      <charset val="238"/>
    </font>
    <font>
      <sz val="12"/>
      <name val="Arial"/>
      <family val="2"/>
      <charset val="238"/>
    </font>
    <font>
      <b/>
      <sz val="10"/>
      <name val="Symbol"/>
      <family val="1"/>
      <charset val="2"/>
    </font>
    <font>
      <sz val="10"/>
      <name val="Symbol"/>
      <family val="1"/>
      <charset val="2"/>
    </font>
    <font>
      <sz val="10"/>
      <name val="Arial"/>
      <family val="2"/>
    </font>
    <font>
      <sz val="11"/>
      <name val="Arial"/>
      <family val="2"/>
    </font>
    <font>
      <sz val="12"/>
      <name val="Arial"/>
      <family val="2"/>
    </font>
    <font>
      <b/>
      <sz val="10"/>
      <name val="Arial CE"/>
      <family val="2"/>
      <charset val="238"/>
    </font>
  </fonts>
  <fills count="5">
    <fill>
      <patternFill patternType="none"/>
    </fill>
    <fill>
      <patternFill patternType="gray125"/>
    </fill>
    <fill>
      <patternFill patternType="solid">
        <fgColor indexed="47"/>
        <bgColor indexed="64"/>
      </patternFill>
    </fill>
    <fill>
      <patternFill patternType="solid">
        <fgColor theme="0" tint="-0.14996795556505021"/>
        <bgColor indexed="64"/>
      </patternFill>
    </fill>
    <fill>
      <patternFill patternType="solid">
        <fgColor theme="0" tint="-0.14999847407452621"/>
        <bgColor indexed="64"/>
      </patternFill>
    </fill>
  </fills>
  <borders count="30">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top style="hair">
        <color indexed="64"/>
      </top>
      <bottom style="mediumDashDot">
        <color indexed="64"/>
      </bottom>
      <diagonal/>
    </border>
    <border>
      <left/>
      <right/>
      <top style="mediumDashDot">
        <color indexed="64"/>
      </top>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thin">
        <color auto="1"/>
      </left>
      <right style="thin">
        <color auto="1"/>
      </right>
      <top style="thin">
        <color auto="1"/>
      </top>
      <bottom style="thin">
        <color auto="1"/>
      </bottom>
      <diagonal/>
    </border>
    <border>
      <left style="hair">
        <color indexed="64"/>
      </left>
      <right style="hair">
        <color indexed="64"/>
      </right>
      <top style="hair">
        <color indexed="64"/>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rgb="FF000000"/>
      </top>
      <bottom/>
      <diagonal/>
    </border>
    <border>
      <left style="hair">
        <color indexed="64"/>
      </left>
      <right style="hair">
        <color indexed="64"/>
      </right>
      <top style="thin">
        <color indexed="64"/>
      </top>
      <bottom style="hair">
        <color indexed="64"/>
      </bottom>
      <diagonal/>
    </border>
  </borders>
  <cellStyleXfs count="17">
    <xf numFmtId="0" fontId="0" fillId="0" borderId="0"/>
    <xf numFmtId="0" fontId="2" fillId="0" borderId="0"/>
    <xf numFmtId="164" fontId="1" fillId="0" borderId="0" applyFont="0" applyFill="0" applyBorder="0" applyAlignment="0" applyProtection="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12" fillId="0" borderId="0" applyNumberFormat="0" applyFill="0" applyBorder="0" applyAlignment="0" applyProtection="0"/>
    <xf numFmtId="0" fontId="13" fillId="0" borderId="0"/>
    <xf numFmtId="164" fontId="1" fillId="0" borderId="0" applyFont="0" applyFill="0" applyBorder="0" applyAlignment="0" applyProtection="0"/>
    <xf numFmtId="0" fontId="2" fillId="0" borderId="0"/>
    <xf numFmtId="0" fontId="1" fillId="0" borderId="0"/>
  </cellStyleXfs>
  <cellXfs count="461">
    <xf numFmtId="0" fontId="0" fillId="0" borderId="0" xfId="0"/>
    <xf numFmtId="0" fontId="3" fillId="0" borderId="0" xfId="0" applyFont="1" applyFill="1" applyProtection="1"/>
    <xf numFmtId="4" fontId="4" fillId="0" borderId="5" xfId="0" applyNumberFormat="1" applyFont="1" applyFill="1" applyBorder="1" applyAlignment="1" applyProtection="1">
      <alignment horizontal="center" vertical="center"/>
    </xf>
    <xf numFmtId="49" fontId="3" fillId="0" borderId="6" xfId="0" applyNumberFormat="1" applyFont="1" applyFill="1" applyBorder="1" applyAlignment="1" applyProtection="1">
      <alignment vertical="center"/>
    </xf>
    <xf numFmtId="4" fontId="3" fillId="0" borderId="6" xfId="2" applyNumberFormat="1" applyFont="1" applyFill="1" applyBorder="1" applyAlignment="1" applyProtection="1">
      <alignment horizontal="right" vertical="center"/>
    </xf>
    <xf numFmtId="4" fontId="4" fillId="0" borderId="6" xfId="2" applyNumberFormat="1" applyFont="1" applyFill="1" applyBorder="1" applyAlignment="1" applyProtection="1">
      <alignment horizontal="right"/>
    </xf>
    <xf numFmtId="0" fontId="4" fillId="3" borderId="6" xfId="13" applyFont="1" applyFill="1" applyBorder="1" applyAlignment="1" applyProtection="1">
      <alignment horizontal="center" vertical="center"/>
    </xf>
    <xf numFmtId="0" fontId="4" fillId="0" borderId="6" xfId="13" applyFont="1" applyBorder="1" applyAlignment="1" applyProtection="1">
      <alignment horizontal="center" vertical="center"/>
    </xf>
    <xf numFmtId="4" fontId="4" fillId="0" borderId="6" xfId="13" applyNumberFormat="1" applyFont="1" applyBorder="1" applyAlignment="1" applyProtection="1">
      <alignment horizontal="right" vertical="center"/>
    </xf>
    <xf numFmtId="0" fontId="4" fillId="0" borderId="6" xfId="13" applyFont="1" applyFill="1" applyBorder="1" applyAlignment="1" applyProtection="1">
      <alignment horizontal="center" vertical="center"/>
    </xf>
    <xf numFmtId="4" fontId="4" fillId="0" borderId="6" xfId="13" applyNumberFormat="1" applyFont="1" applyFill="1" applyBorder="1" applyAlignment="1" applyProtection="1">
      <alignment horizontal="right" vertical="center"/>
    </xf>
    <xf numFmtId="4" fontId="4" fillId="0" borderId="0" xfId="2" applyNumberFormat="1" applyFont="1" applyFill="1" applyBorder="1" applyAlignment="1" applyProtection="1">
      <alignment horizontal="right"/>
    </xf>
    <xf numFmtId="0" fontId="4" fillId="0" borderId="11" xfId="13" applyFont="1" applyBorder="1" applyAlignment="1" applyProtection="1">
      <alignment horizontal="center" vertical="center"/>
    </xf>
    <xf numFmtId="0" fontId="4" fillId="0" borderId="11" xfId="13" applyFont="1" applyBorder="1" applyAlignment="1" applyProtection="1">
      <alignment vertical="center" wrapText="1"/>
    </xf>
    <xf numFmtId="0" fontId="3" fillId="0" borderId="11" xfId="13" applyFont="1" applyBorder="1" applyAlignment="1" applyProtection="1">
      <alignment vertical="center" wrapText="1"/>
    </xf>
    <xf numFmtId="4" fontId="4" fillId="0" borderId="11" xfId="13" applyNumberFormat="1" applyFont="1" applyBorder="1" applyAlignment="1" applyProtection="1">
      <alignment horizontal="right" vertical="center"/>
    </xf>
    <xf numFmtId="0" fontId="4" fillId="0" borderId="12" xfId="0" applyFont="1" applyFill="1" applyBorder="1" applyAlignment="1" applyProtection="1"/>
    <xf numFmtId="0" fontId="3" fillId="0" borderId="0" xfId="0" applyFont="1" applyFill="1" applyAlignment="1" applyProtection="1">
      <alignment horizontal="center"/>
    </xf>
    <xf numFmtId="0" fontId="3" fillId="0" borderId="6" xfId="0" applyFont="1" applyFill="1" applyBorder="1" applyAlignment="1" applyProtection="1">
      <alignment horizontal="center" vertical="center"/>
    </xf>
    <xf numFmtId="0" fontId="4" fillId="0" borderId="0" xfId="0" applyFont="1" applyFill="1" applyBorder="1" applyAlignment="1" applyProtection="1">
      <alignment horizontal="right"/>
    </xf>
    <xf numFmtId="0" fontId="3" fillId="0" borderId="0" xfId="0" applyFont="1" applyFill="1" applyBorder="1" applyAlignment="1" applyProtection="1">
      <alignment horizontal="center"/>
    </xf>
    <xf numFmtId="0" fontId="3" fillId="0" borderId="0" xfId="0" applyFont="1" applyFill="1" applyBorder="1" applyProtection="1"/>
    <xf numFmtId="0" fontId="4" fillId="0" borderId="0" xfId="0" applyFont="1" applyFill="1" applyBorder="1" applyProtection="1"/>
    <xf numFmtId="0" fontId="5" fillId="0" borderId="0" xfId="0" applyFont="1" applyFill="1" applyBorder="1" applyProtection="1"/>
    <xf numFmtId="0" fontId="8" fillId="0" borderId="0" xfId="0" applyFont="1" applyFill="1" applyAlignment="1" applyProtection="1">
      <alignment vertical="center"/>
    </xf>
    <xf numFmtId="49" fontId="4" fillId="0" borderId="0" xfId="0" applyNumberFormat="1" applyFont="1" applyAlignment="1" applyProtection="1">
      <alignment horizontal="right" vertical="top"/>
    </xf>
    <xf numFmtId="0" fontId="4" fillId="0" borderId="0" xfId="0" applyFont="1" applyAlignment="1" applyProtection="1">
      <alignment horizontal="right" vertical="top"/>
    </xf>
    <xf numFmtId="0" fontId="4" fillId="0" borderId="0" xfId="0" applyFont="1" applyAlignment="1" applyProtection="1">
      <alignment horizontal="centerContinuous" vertical="top"/>
    </xf>
    <xf numFmtId="4" fontId="6" fillId="0" borderId="0" xfId="0" applyNumberFormat="1" applyFont="1" applyAlignment="1" applyProtection="1">
      <alignment horizontal="right" vertical="top"/>
    </xf>
    <xf numFmtId="0" fontId="3" fillId="0" borderId="0" xfId="0" applyFont="1" applyAlignment="1" applyProtection="1">
      <alignment horizontal="right" vertical="top"/>
    </xf>
    <xf numFmtId="0" fontId="3" fillId="0" borderId="0" xfId="0" applyFont="1" applyAlignment="1" applyProtection="1">
      <alignment vertical="top"/>
    </xf>
    <xf numFmtId="0" fontId="3" fillId="0" borderId="2" xfId="0" applyFont="1" applyBorder="1" applyAlignment="1" applyProtection="1">
      <alignment horizontal="right" vertical="top"/>
    </xf>
    <xf numFmtId="0" fontId="3" fillId="0" borderId="2" xfId="0" applyFont="1" applyBorder="1" applyAlignment="1" applyProtection="1">
      <alignment vertical="top"/>
    </xf>
    <xf numFmtId="4" fontId="6" fillId="0" borderId="2" xfId="0" applyNumberFormat="1" applyFont="1" applyBorder="1" applyAlignment="1" applyProtection="1">
      <alignment horizontal="right" vertical="top"/>
    </xf>
    <xf numFmtId="4" fontId="3" fillId="0" borderId="0" xfId="0" applyNumberFormat="1" applyFont="1" applyFill="1" applyBorder="1" applyAlignment="1" applyProtection="1">
      <alignment horizontal="right"/>
    </xf>
    <xf numFmtId="0" fontId="3" fillId="0" borderId="0" xfId="0" applyFont="1" applyFill="1" applyBorder="1" applyAlignment="1" applyProtection="1">
      <alignment horizontal="right"/>
    </xf>
    <xf numFmtId="0" fontId="3" fillId="0" borderId="0" xfId="0" applyFont="1" applyBorder="1" applyAlignment="1" applyProtection="1">
      <alignment horizontal="center"/>
    </xf>
    <xf numFmtId="4" fontId="3" fillId="0" borderId="0" xfId="0" applyNumberFormat="1" applyFont="1" applyBorder="1" applyAlignment="1" applyProtection="1">
      <alignment horizontal="right"/>
    </xf>
    <xf numFmtId="0" fontId="4"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wrapText="1"/>
    </xf>
    <xf numFmtId="0" fontId="4" fillId="0" borderId="3" xfId="0" applyFont="1" applyFill="1" applyBorder="1" applyAlignment="1" applyProtection="1">
      <alignment horizontal="right" vertical="top"/>
    </xf>
    <xf numFmtId="0" fontId="3" fillId="0" borderId="3" xfId="0" applyFont="1" applyFill="1" applyBorder="1" applyAlignment="1" applyProtection="1">
      <alignment horizontal="right" vertical="top"/>
    </xf>
    <xf numFmtId="0" fontId="3" fillId="0" borderId="3" xfId="0" applyFont="1" applyFill="1" applyBorder="1" applyAlignment="1" applyProtection="1">
      <alignment horizontal="center" vertical="top"/>
    </xf>
    <xf numFmtId="4" fontId="4" fillId="0" borderId="3" xfId="0" applyNumberFormat="1" applyFont="1" applyFill="1" applyBorder="1" applyAlignment="1" applyProtection="1">
      <alignment horizontal="right" vertical="top"/>
    </xf>
    <xf numFmtId="4" fontId="3" fillId="0" borderId="16" xfId="0" applyNumberFormat="1" applyFont="1" applyFill="1" applyBorder="1" applyAlignment="1" applyProtection="1">
      <alignment horizontal="right"/>
      <protection locked="0"/>
    </xf>
    <xf numFmtId="4" fontId="3" fillId="0" borderId="16" xfId="0" applyNumberFormat="1" applyFont="1" applyBorder="1" applyAlignment="1" applyProtection="1">
      <alignment horizontal="right"/>
      <protection locked="0"/>
    </xf>
    <xf numFmtId="0" fontId="3" fillId="0" borderId="2" xfId="0" applyFont="1" applyFill="1" applyBorder="1" applyAlignment="1" applyProtection="1">
      <alignment horizontal="right"/>
    </xf>
    <xf numFmtId="0" fontId="3" fillId="0" borderId="2" xfId="0" applyFont="1" applyFill="1" applyBorder="1" applyAlignment="1" applyProtection="1">
      <alignment horizontal="center"/>
    </xf>
    <xf numFmtId="4" fontId="3" fillId="0" borderId="2" xfId="0" applyNumberFormat="1" applyFont="1" applyFill="1" applyBorder="1" applyAlignment="1" applyProtection="1">
      <alignment horizontal="right"/>
    </xf>
    <xf numFmtId="2" fontId="3" fillId="0" borderId="0" xfId="0" applyNumberFormat="1" applyFont="1" applyFill="1" applyBorder="1" applyAlignment="1" applyProtection="1">
      <alignment horizontal="right"/>
    </xf>
    <xf numFmtId="2" fontId="3" fillId="0" borderId="1" xfId="0" applyNumberFormat="1" applyFont="1" applyFill="1" applyBorder="1" applyAlignment="1" applyProtection="1">
      <alignment horizontal="right"/>
    </xf>
    <xf numFmtId="0" fontId="3" fillId="0" borderId="1" xfId="0" applyFont="1" applyFill="1" applyBorder="1" applyAlignment="1" applyProtection="1">
      <alignment horizontal="center"/>
    </xf>
    <xf numFmtId="4" fontId="3" fillId="0" borderId="1" xfId="0" applyNumberFormat="1" applyFont="1" applyFill="1" applyBorder="1" applyAlignment="1" applyProtection="1">
      <alignment horizontal="right"/>
    </xf>
    <xf numFmtId="2" fontId="3" fillId="0" borderId="2" xfId="0" applyNumberFormat="1" applyFont="1" applyFill="1" applyBorder="1" applyAlignment="1" applyProtection="1">
      <alignment horizontal="right"/>
    </xf>
    <xf numFmtId="0" fontId="3" fillId="0" borderId="0" xfId="0" applyFont="1" applyBorder="1" applyAlignment="1" applyProtection="1">
      <alignment vertical="top"/>
    </xf>
    <xf numFmtId="4" fontId="6" fillId="0" borderId="0" xfId="0" applyNumberFormat="1" applyFont="1" applyBorder="1" applyAlignment="1" applyProtection="1">
      <alignment horizontal="right" vertical="top"/>
    </xf>
    <xf numFmtId="0" fontId="3" fillId="0" borderId="0" xfId="0" applyFont="1" applyBorder="1" applyAlignment="1" applyProtection="1">
      <alignment horizontal="right" vertical="top"/>
    </xf>
    <xf numFmtId="0" fontId="3" fillId="0" borderId="0" xfId="3" applyFont="1" applyBorder="1" applyAlignment="1" applyProtection="1">
      <alignment horizontal="center"/>
    </xf>
    <xf numFmtId="4" fontId="3" fillId="0" borderId="0" xfId="3" applyNumberFormat="1" applyFont="1" applyBorder="1" applyAlignment="1" applyProtection="1">
      <alignment horizontal="right"/>
    </xf>
    <xf numFmtId="0" fontId="3" fillId="0" borderId="0" xfId="3" applyFont="1" applyBorder="1" applyAlignment="1" applyProtection="1">
      <alignment horizontal="right"/>
    </xf>
    <xf numFmtId="0" fontId="3" fillId="0" borderId="0" xfId="9" applyFont="1" applyFill="1" applyBorder="1" applyAlignment="1" applyProtection="1">
      <alignment horizontal="left" vertical="top" wrapText="1"/>
    </xf>
    <xf numFmtId="0" fontId="4" fillId="0" borderId="0" xfId="5" applyFont="1" applyFill="1" applyBorder="1" applyAlignment="1" applyProtection="1">
      <alignment horizontal="left" vertical="top" wrapText="1"/>
    </xf>
    <xf numFmtId="4" fontId="6" fillId="0" borderId="0" xfId="0" applyNumberFormat="1" applyFont="1" applyFill="1" applyBorder="1" applyAlignment="1" applyProtection="1">
      <alignment horizontal="right"/>
    </xf>
    <xf numFmtId="0" fontId="6" fillId="0" borderId="0" xfId="0" applyFont="1" applyFill="1" applyBorder="1" applyAlignment="1" applyProtection="1">
      <alignment horizontal="right"/>
    </xf>
    <xf numFmtId="9" fontId="3" fillId="0" borderId="0" xfId="0" applyNumberFormat="1" applyFont="1" applyFill="1" applyBorder="1" applyAlignment="1" applyProtection="1">
      <alignment horizontal="center"/>
    </xf>
    <xf numFmtId="0" fontId="3" fillId="0" borderId="1" xfId="0" applyFont="1" applyFill="1" applyBorder="1" applyAlignment="1" applyProtection="1">
      <alignment horizontal="right"/>
    </xf>
    <xf numFmtId="0" fontId="4" fillId="0" borderId="0" xfId="0" applyFont="1" applyAlignment="1" applyProtection="1">
      <alignment horizontal="left" vertical="top"/>
    </xf>
    <xf numFmtId="0" fontId="3" fillId="0" borderId="2" xfId="0" applyFont="1" applyBorder="1" applyAlignment="1" applyProtection="1">
      <alignment horizontal="left" vertical="top"/>
    </xf>
    <xf numFmtId="0" fontId="3" fillId="0" borderId="2" xfId="0" applyFont="1" applyFill="1" applyBorder="1" applyAlignment="1" applyProtection="1">
      <alignment horizontal="left" vertical="top" wrapText="1"/>
    </xf>
    <xf numFmtId="0" fontId="3" fillId="0" borderId="1" xfId="0" applyFont="1" applyFill="1" applyBorder="1" applyAlignment="1" applyProtection="1">
      <alignment horizontal="left" vertical="top" wrapText="1"/>
    </xf>
    <xf numFmtId="0" fontId="10" fillId="0"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4" fillId="0" borderId="3" xfId="0" applyFont="1" applyFill="1" applyBorder="1" applyAlignment="1" applyProtection="1">
      <alignment horizontal="left" vertical="top"/>
    </xf>
    <xf numFmtId="0" fontId="3" fillId="0" borderId="0" xfId="0" applyFont="1" applyAlignment="1" applyProtection="1">
      <alignment horizontal="left" vertical="top"/>
    </xf>
    <xf numFmtId="0" fontId="3" fillId="0" borderId="2" xfId="0" applyFont="1" applyFill="1" applyBorder="1" applyAlignment="1" applyProtection="1">
      <alignment horizontal="left" vertical="top"/>
    </xf>
    <xf numFmtId="0" fontId="3" fillId="0" borderId="2" xfId="0" applyFont="1" applyFill="1" applyBorder="1" applyAlignment="1" applyProtection="1">
      <alignment vertical="top"/>
    </xf>
    <xf numFmtId="0" fontId="3" fillId="0" borderId="1" xfId="0" applyFont="1" applyBorder="1" applyAlignment="1" applyProtection="1">
      <alignment horizontal="center"/>
    </xf>
    <xf numFmtId="4" fontId="3" fillId="0" borderId="1" xfId="0" applyNumberFormat="1" applyFont="1" applyBorder="1" applyAlignment="1" applyProtection="1">
      <alignment horizontal="right"/>
    </xf>
    <xf numFmtId="0" fontId="4" fillId="0" borderId="0" xfId="3" applyFont="1" applyFill="1" applyBorder="1" applyAlignment="1" applyProtection="1">
      <alignment horizontal="left" vertical="top"/>
    </xf>
    <xf numFmtId="0" fontId="4" fillId="0" borderId="0" xfId="4" applyFont="1" applyFill="1" applyBorder="1" applyAlignment="1" applyProtection="1">
      <alignment horizontal="left" vertical="top"/>
    </xf>
    <xf numFmtId="0" fontId="4" fillId="0" borderId="0" xfId="6" applyFont="1" applyFill="1" applyBorder="1" applyAlignment="1" applyProtection="1">
      <alignment horizontal="left" vertical="top"/>
    </xf>
    <xf numFmtId="0" fontId="3" fillId="0" borderId="0" xfId="6" applyFont="1" applyFill="1" applyBorder="1" applyAlignment="1" applyProtection="1">
      <alignment horizontal="left" vertical="top" wrapText="1"/>
    </xf>
    <xf numFmtId="0" fontId="3" fillId="0" borderId="1" xfId="6" applyFont="1" applyFill="1" applyBorder="1" applyAlignment="1" applyProtection="1">
      <alignment horizontal="left" vertical="top" wrapText="1"/>
    </xf>
    <xf numFmtId="0" fontId="3" fillId="0" borderId="2" xfId="6" applyFont="1" applyFill="1" applyBorder="1" applyAlignment="1" applyProtection="1">
      <alignment horizontal="left" vertical="top" wrapText="1"/>
    </xf>
    <xf numFmtId="0" fontId="4" fillId="0" borderId="0" xfId="7" applyFont="1" applyFill="1" applyBorder="1" applyAlignment="1" applyProtection="1">
      <alignment horizontal="left" vertical="top"/>
    </xf>
    <xf numFmtId="0" fontId="4" fillId="0" borderId="0" xfId="9" applyFont="1" applyFill="1" applyBorder="1" applyAlignment="1" applyProtection="1">
      <alignment horizontal="left" vertical="top"/>
    </xf>
    <xf numFmtId="0" fontId="4" fillId="0" borderId="0" xfId="10" applyFont="1" applyFill="1" applyBorder="1" applyAlignment="1" applyProtection="1">
      <alignment horizontal="left" vertical="top" wrapText="1"/>
    </xf>
    <xf numFmtId="0" fontId="3" fillId="0" borderId="1" xfId="10" applyFont="1" applyFill="1" applyBorder="1" applyAlignment="1" applyProtection="1">
      <alignment horizontal="left" vertical="top" wrapText="1"/>
    </xf>
    <xf numFmtId="0" fontId="10" fillId="0" borderId="2" xfId="0" applyFont="1" applyFill="1" applyBorder="1" applyAlignment="1" applyProtection="1">
      <alignment horizontal="left" vertical="top" wrapText="1"/>
    </xf>
    <xf numFmtId="0" fontId="10" fillId="0" borderId="1" xfId="0" applyFont="1" applyFill="1" applyBorder="1" applyAlignment="1" applyProtection="1">
      <alignment horizontal="left" vertical="top" wrapText="1"/>
    </xf>
    <xf numFmtId="0" fontId="4" fillId="0" borderId="0" xfId="11" applyFont="1" applyFill="1" applyBorder="1" applyAlignment="1" applyProtection="1">
      <alignment horizontal="left" vertical="top"/>
    </xf>
    <xf numFmtId="0" fontId="3" fillId="0" borderId="1" xfId="0" applyFont="1" applyFill="1" applyBorder="1" applyAlignment="1" applyProtection="1">
      <alignment horizontal="left" vertical="top"/>
    </xf>
    <xf numFmtId="0" fontId="3" fillId="0" borderId="2" xfId="0" applyFont="1" applyFill="1" applyBorder="1" applyAlignment="1" applyProtection="1">
      <alignment horizontal="center" vertical="top"/>
    </xf>
    <xf numFmtId="0" fontId="11" fillId="0" borderId="1" xfId="0" applyFont="1" applyFill="1" applyBorder="1" applyAlignment="1" applyProtection="1">
      <alignment horizontal="left" vertical="top" wrapText="1"/>
    </xf>
    <xf numFmtId="0" fontId="6" fillId="0" borderId="1" xfId="0" applyFont="1" applyFill="1" applyBorder="1" applyAlignment="1" applyProtection="1">
      <alignment horizontal="right"/>
    </xf>
    <xf numFmtId="9" fontId="3" fillId="0" borderId="1" xfId="0" applyNumberFormat="1" applyFont="1" applyFill="1" applyBorder="1" applyAlignment="1" applyProtection="1">
      <alignment horizontal="center"/>
    </xf>
    <xf numFmtId="4" fontId="6" fillId="0" borderId="2" xfId="0" applyNumberFormat="1" applyFont="1" applyFill="1" applyBorder="1" applyAlignment="1" applyProtection="1">
      <alignment horizontal="right"/>
    </xf>
    <xf numFmtId="165" fontId="4" fillId="0" borderId="2" xfId="0" applyNumberFormat="1" applyFont="1" applyBorder="1" applyAlignment="1" applyProtection="1">
      <alignment horizontal="center" vertical="top"/>
    </xf>
    <xf numFmtId="0" fontId="4" fillId="0" borderId="0" xfId="0" applyFont="1" applyFill="1" applyBorder="1" applyAlignment="1" applyProtection="1">
      <alignment horizontal="center" vertical="top" wrapText="1"/>
    </xf>
    <xf numFmtId="0" fontId="4" fillId="0" borderId="2" xfId="0"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4" fillId="0" borderId="0" xfId="0" applyFont="1" applyFill="1" applyBorder="1" applyAlignment="1" applyProtection="1">
      <alignment horizontal="center" vertical="top"/>
    </xf>
    <xf numFmtId="0" fontId="4" fillId="0" borderId="2" xfId="0" applyFont="1" applyFill="1" applyBorder="1" applyAlignment="1" applyProtection="1">
      <alignment horizontal="center" vertical="top"/>
    </xf>
    <xf numFmtId="0" fontId="4" fillId="0" borderId="0" xfId="0" applyFont="1" applyBorder="1" applyAlignment="1" applyProtection="1">
      <alignment horizontal="center" vertical="top"/>
    </xf>
    <xf numFmtId="0" fontId="4" fillId="0" borderId="1" xfId="0" applyFont="1" applyBorder="1" applyAlignment="1" applyProtection="1">
      <alignment horizontal="center" vertical="top"/>
    </xf>
    <xf numFmtId="0" fontId="4" fillId="0" borderId="2" xfId="0" applyFont="1" applyBorder="1" applyAlignment="1" applyProtection="1">
      <alignment horizontal="center" vertical="top"/>
    </xf>
    <xf numFmtId="0" fontId="4" fillId="0" borderId="1" xfId="0" applyFont="1" applyFill="1" applyBorder="1" applyAlignment="1" applyProtection="1">
      <alignment horizontal="center" vertical="top"/>
    </xf>
    <xf numFmtId="165" fontId="4" fillId="0" borderId="0" xfId="0" applyNumberFormat="1" applyFont="1" applyBorder="1" applyAlignment="1" applyProtection="1">
      <alignment horizontal="center" vertical="top"/>
    </xf>
    <xf numFmtId="0" fontId="3" fillId="0" borderId="0" xfId="0" applyFont="1" applyBorder="1" applyAlignment="1" applyProtection="1">
      <alignment horizontal="left" vertical="top"/>
    </xf>
    <xf numFmtId="0" fontId="4" fillId="0" borderId="0" xfId="0" applyFont="1" applyBorder="1" applyAlignment="1" applyProtection="1">
      <alignment horizontal="left" vertical="top"/>
    </xf>
    <xf numFmtId="0" fontId="4" fillId="0" borderId="4" xfId="0" applyFont="1" applyFill="1" applyBorder="1" applyAlignment="1" applyProtection="1">
      <alignment horizontal="center" vertical="center" wrapText="1"/>
    </xf>
    <xf numFmtId="0" fontId="4" fillId="3" borderId="6" xfId="13" applyFont="1" applyFill="1" applyBorder="1" applyAlignment="1" applyProtection="1">
      <alignment horizontal="center" vertical="center" wrapText="1"/>
    </xf>
    <xf numFmtId="49" fontId="4" fillId="0" borderId="17" xfId="0" applyNumberFormat="1" applyFont="1" applyBorder="1" applyAlignment="1" applyProtection="1">
      <alignment horizontal="center" vertical="center" textRotation="90"/>
    </xf>
    <xf numFmtId="0" fontId="4" fillId="0" borderId="17" xfId="0" applyFont="1" applyBorder="1" applyAlignment="1" applyProtection="1">
      <alignment horizontal="center" vertical="top" wrapText="1"/>
    </xf>
    <xf numFmtId="0" fontId="4" fillId="0" borderId="17" xfId="0" applyFont="1" applyBorder="1" applyAlignment="1" applyProtection="1">
      <alignment horizontal="center" vertical="center" textRotation="90"/>
    </xf>
    <xf numFmtId="4" fontId="4" fillId="0" borderId="17" xfId="0" applyNumberFormat="1" applyFont="1" applyBorder="1" applyAlignment="1" applyProtection="1">
      <alignment horizontal="right" vertical="center" textRotation="90" wrapText="1"/>
    </xf>
    <xf numFmtId="0" fontId="4" fillId="0" borderId="0" xfId="0" applyFont="1" applyAlignment="1">
      <alignment horizontal="left" vertical="top"/>
    </xf>
    <xf numFmtId="0" fontId="3" fillId="0" borderId="6" xfId="0" applyFont="1" applyBorder="1" applyAlignment="1">
      <alignment horizontal="center" vertical="center"/>
    </xf>
    <xf numFmtId="165" fontId="4" fillId="0" borderId="0" xfId="0" applyNumberFormat="1" applyFont="1" applyAlignment="1">
      <alignment horizontal="center" vertical="top"/>
    </xf>
    <xf numFmtId="0" fontId="3" fillId="0" borderId="0" xfId="0" applyFont="1" applyAlignment="1">
      <alignment vertical="top"/>
    </xf>
    <xf numFmtId="0" fontId="4" fillId="0" borderId="0" xfId="0" applyFont="1" applyAlignment="1">
      <alignment horizontal="center" vertical="top" wrapText="1"/>
    </xf>
    <xf numFmtId="0" fontId="3" fillId="0" borderId="0" xfId="0" applyFont="1" applyAlignment="1">
      <alignment horizontal="left" vertical="top" wrapText="1"/>
    </xf>
    <xf numFmtId="2" fontId="3" fillId="0" borderId="0" xfId="0" applyNumberFormat="1" applyFont="1" applyAlignment="1">
      <alignment horizontal="right"/>
    </xf>
    <xf numFmtId="0" fontId="3" fillId="0" borderId="0" xfId="0" applyFont="1" applyAlignment="1">
      <alignment horizontal="center"/>
    </xf>
    <xf numFmtId="4" fontId="3" fillId="0" borderId="0" xfId="0" applyNumberFormat="1" applyFont="1" applyAlignment="1">
      <alignment horizontal="right"/>
    </xf>
    <xf numFmtId="0" fontId="3" fillId="0" borderId="0" xfId="0" applyFont="1" applyAlignment="1">
      <alignment horizontal="right"/>
    </xf>
    <xf numFmtId="0" fontId="4" fillId="0" borderId="0" xfId="0" applyFont="1" applyAlignment="1">
      <alignment horizontal="left" vertical="top" wrapText="1"/>
    </xf>
    <xf numFmtId="0" fontId="4" fillId="0" borderId="0" xfId="0" applyFont="1" applyAlignment="1">
      <alignment horizontal="center" vertical="top"/>
    </xf>
    <xf numFmtId="0" fontId="4" fillId="0" borderId="2" xfId="0" applyFont="1" applyBorder="1" applyAlignment="1">
      <alignment horizontal="center" vertical="top"/>
    </xf>
    <xf numFmtId="0" fontId="3" fillId="0" borderId="2" xfId="0" applyFont="1" applyBorder="1" applyAlignment="1">
      <alignment horizontal="left" vertical="top" wrapText="1"/>
    </xf>
    <xf numFmtId="2" fontId="3" fillId="0" borderId="2" xfId="0" applyNumberFormat="1" applyFont="1" applyBorder="1" applyAlignment="1">
      <alignment horizontal="right"/>
    </xf>
    <xf numFmtId="0" fontId="3" fillId="0" borderId="2" xfId="0" applyFont="1" applyBorder="1" applyAlignment="1">
      <alignment horizontal="center"/>
    </xf>
    <xf numFmtId="4" fontId="3" fillId="0" borderId="2" xfId="0" applyNumberFormat="1" applyFont="1" applyBorder="1" applyAlignment="1">
      <alignment horizontal="right"/>
    </xf>
    <xf numFmtId="0" fontId="3" fillId="0" borderId="2" xfId="0" applyFont="1" applyBorder="1" applyAlignment="1">
      <alignment horizontal="right"/>
    </xf>
    <xf numFmtId="0" fontId="4" fillId="0" borderId="1" xfId="0" applyFont="1" applyBorder="1" applyAlignment="1">
      <alignment horizontal="center" vertical="top"/>
    </xf>
    <xf numFmtId="0" fontId="3" fillId="0" borderId="1" xfId="0" applyFont="1" applyBorder="1" applyAlignment="1">
      <alignment horizontal="left" vertical="top" wrapText="1"/>
    </xf>
    <xf numFmtId="2" fontId="3" fillId="0" borderId="1" xfId="0" applyNumberFormat="1" applyFont="1" applyBorder="1" applyAlignment="1">
      <alignment horizontal="right"/>
    </xf>
    <xf numFmtId="0" fontId="3" fillId="0" borderId="1" xfId="0" applyFont="1" applyBorder="1" applyAlignment="1">
      <alignment horizontal="center"/>
    </xf>
    <xf numFmtId="4" fontId="3" fillId="0" borderId="1" xfId="0" applyNumberFormat="1" applyFont="1" applyBorder="1" applyAlignment="1">
      <alignment horizontal="right"/>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9" fontId="11" fillId="0" borderId="0" xfId="0" applyNumberFormat="1" applyFont="1" applyFill="1" applyBorder="1" applyAlignment="1" applyProtection="1">
      <alignment horizontal="left" vertical="top" wrapText="1"/>
    </xf>
    <xf numFmtId="49" fontId="4" fillId="0" borderId="0" xfId="0" applyNumberFormat="1" applyFont="1" applyAlignment="1">
      <alignment horizontal="right" vertical="top"/>
    </xf>
    <xf numFmtId="0" fontId="4" fillId="0" borderId="0" xfId="0" applyFont="1" applyAlignment="1">
      <alignment horizontal="right" vertical="top"/>
    </xf>
    <xf numFmtId="0" fontId="4" fillId="0" borderId="0" xfId="0" applyFont="1" applyAlignment="1">
      <alignment horizontal="centerContinuous" vertical="top"/>
    </xf>
    <xf numFmtId="4" fontId="6" fillId="0" borderId="0" xfId="0" applyNumberFormat="1" applyFont="1" applyAlignment="1">
      <alignment horizontal="right" vertical="top"/>
    </xf>
    <xf numFmtId="0" fontId="3" fillId="0" borderId="0" xfId="0" applyFont="1" applyAlignment="1">
      <alignment horizontal="right" vertical="top"/>
    </xf>
    <xf numFmtId="49" fontId="4" fillId="0" borderId="17" xfId="0" applyNumberFormat="1" applyFont="1" applyBorder="1" applyAlignment="1">
      <alignment horizontal="center" vertical="center" textRotation="90"/>
    </xf>
    <xf numFmtId="0" fontId="4" fillId="0" borderId="17" xfId="0" applyFont="1" applyBorder="1" applyAlignment="1">
      <alignment horizontal="center" vertical="top" wrapText="1"/>
    </xf>
    <xf numFmtId="0" fontId="4" fillId="0" borderId="17" xfId="0" applyFont="1" applyBorder="1" applyAlignment="1">
      <alignment horizontal="center" vertical="center" textRotation="90"/>
    </xf>
    <xf numFmtId="4" fontId="4" fillId="0" borderId="17" xfId="0" applyNumberFormat="1" applyFont="1" applyBorder="1" applyAlignment="1">
      <alignment horizontal="right" vertical="center" textRotation="90" wrapText="1"/>
    </xf>
    <xf numFmtId="165" fontId="4" fillId="0" borderId="2" xfId="0" applyNumberFormat="1" applyFont="1" applyBorder="1" applyAlignment="1">
      <alignment horizontal="center" vertical="top"/>
    </xf>
    <xf numFmtId="0" fontId="3" fillId="0" borderId="2" xfId="0" applyFont="1" applyBorder="1" applyAlignment="1">
      <alignment horizontal="left" vertical="top"/>
    </xf>
    <xf numFmtId="0" fontId="3" fillId="0" borderId="2" xfId="0" applyFont="1" applyBorder="1" applyAlignment="1">
      <alignment horizontal="right" vertical="top"/>
    </xf>
    <xf numFmtId="0" fontId="3" fillId="0" borderId="2" xfId="0" applyFont="1" applyBorder="1" applyAlignment="1">
      <alignment vertical="top"/>
    </xf>
    <xf numFmtId="4" fontId="6" fillId="0" borderId="2" xfId="0" applyNumberFormat="1" applyFont="1" applyBorder="1" applyAlignment="1">
      <alignment horizontal="right" vertical="top"/>
    </xf>
    <xf numFmtId="0" fontId="3" fillId="0" borderId="0" xfId="0" applyFont="1" applyAlignment="1">
      <alignment horizontal="left" vertical="top"/>
    </xf>
    <xf numFmtId="0" fontId="4" fillId="0" borderId="1" xfId="0" applyFont="1" applyBorder="1" applyAlignment="1">
      <alignment horizontal="center" vertical="top" wrapText="1"/>
    </xf>
    <xf numFmtId="9" fontId="3" fillId="0" borderId="0" xfId="0" applyNumberFormat="1" applyFont="1" applyAlignment="1">
      <alignment horizontal="center"/>
    </xf>
    <xf numFmtId="4" fontId="6" fillId="0" borderId="2" xfId="0" applyNumberFormat="1" applyFont="1" applyBorder="1" applyAlignment="1">
      <alignment horizontal="right"/>
    </xf>
    <xf numFmtId="4" fontId="6" fillId="0" borderId="0" xfId="0" applyNumberFormat="1" applyFont="1" applyAlignment="1">
      <alignment horizontal="right"/>
    </xf>
    <xf numFmtId="0" fontId="3" fillId="0" borderId="1" xfId="0" applyFont="1" applyBorder="1" applyAlignment="1">
      <alignment horizontal="right"/>
    </xf>
    <xf numFmtId="0" fontId="4" fillId="0" borderId="3" xfId="0" applyFont="1" applyBorder="1" applyAlignment="1">
      <alignment horizontal="right" vertical="top"/>
    </xf>
    <xf numFmtId="0" fontId="4" fillId="0" borderId="3" xfId="0" applyFont="1" applyBorder="1" applyAlignment="1">
      <alignment horizontal="left" vertical="top"/>
    </xf>
    <xf numFmtId="0" fontId="3" fillId="0" borderId="3" xfId="0" applyFont="1" applyBorder="1" applyAlignment="1">
      <alignment horizontal="right" vertical="top"/>
    </xf>
    <xf numFmtId="0" fontId="3" fillId="0" borderId="3" xfId="0" applyFont="1" applyBorder="1" applyAlignment="1">
      <alignment horizontal="center" vertical="top"/>
    </xf>
    <xf numFmtId="4" fontId="4" fillId="0" borderId="3" xfId="0" applyNumberFormat="1" applyFont="1" applyBorder="1" applyAlignment="1">
      <alignment horizontal="right" vertical="top"/>
    </xf>
    <xf numFmtId="49" fontId="3" fillId="0" borderId="6" xfId="0" applyNumberFormat="1" applyFont="1" applyBorder="1" applyAlignment="1">
      <alignment vertical="center"/>
    </xf>
    <xf numFmtId="0" fontId="4" fillId="0" borderId="0" xfId="0" applyFont="1" applyBorder="1" applyAlignment="1" applyProtection="1">
      <alignment vertical="top" wrapText="1"/>
    </xf>
    <xf numFmtId="0" fontId="4" fillId="0" borderId="0" xfId="0" applyFont="1" applyAlignment="1">
      <alignment vertical="top" wrapText="1"/>
    </xf>
    <xf numFmtId="0" fontId="3" fillId="0" borderId="0" xfId="0" applyFont="1"/>
    <xf numFmtId="4" fontId="4" fillId="0" borderId="5" xfId="0" applyNumberFormat="1" applyFont="1" applyBorder="1" applyAlignment="1">
      <alignment horizontal="center" vertical="center"/>
    </xf>
    <xf numFmtId="0" fontId="4" fillId="0" borderId="4" xfId="0" applyFont="1" applyBorder="1" applyAlignment="1">
      <alignment horizontal="center" vertical="center" wrapText="1"/>
    </xf>
    <xf numFmtId="0" fontId="4" fillId="0" borderId="0" xfId="0" applyFont="1" applyAlignment="1">
      <alignment horizontal="right"/>
    </xf>
    <xf numFmtId="0" fontId="4" fillId="0" borderId="0" xfId="0" applyFont="1"/>
    <xf numFmtId="0" fontId="5" fillId="0" borderId="0" xfId="0" applyFont="1"/>
    <xf numFmtId="0" fontId="4" fillId="0" borderId="12" xfId="0" applyFont="1" applyBorder="1"/>
    <xf numFmtId="4" fontId="4" fillId="0" borderId="11" xfId="13" applyNumberFormat="1" applyFont="1" applyBorder="1" applyAlignment="1">
      <alignment horizontal="right" vertical="center"/>
    </xf>
    <xf numFmtId="0" fontId="3" fillId="0" borderId="11" xfId="13" applyFont="1" applyBorder="1" applyAlignment="1">
      <alignment vertical="center" wrapText="1"/>
    </xf>
    <xf numFmtId="0" fontId="4" fillId="0" borderId="11" xfId="13" applyFont="1" applyBorder="1" applyAlignment="1">
      <alignment vertical="center" wrapText="1"/>
    </xf>
    <xf numFmtId="0" fontId="4" fillId="0" borderId="11" xfId="13" applyFont="1" applyBorder="1" applyAlignment="1">
      <alignment horizontal="center" vertical="center"/>
    </xf>
    <xf numFmtId="4" fontId="4" fillId="0" borderId="6" xfId="13" applyNumberFormat="1" applyFont="1" applyBorder="1" applyAlignment="1">
      <alignment horizontal="right" vertical="center"/>
    </xf>
    <xf numFmtId="0" fontId="4" fillId="0" borderId="6" xfId="13" applyFont="1" applyBorder="1" applyAlignment="1">
      <alignment horizontal="center" vertical="center"/>
    </xf>
    <xf numFmtId="0" fontId="4" fillId="3" borderId="6" xfId="13" applyFont="1" applyFill="1" applyBorder="1" applyAlignment="1">
      <alignment horizontal="center" vertical="center" wrapText="1"/>
    </xf>
    <xf numFmtId="0" fontId="4" fillId="3" borderId="6" xfId="13" applyFont="1" applyFill="1" applyBorder="1" applyAlignment="1">
      <alignment horizontal="center" vertical="center"/>
    </xf>
    <xf numFmtId="0" fontId="8" fillId="0" borderId="0" xfId="0" applyFont="1" applyAlignment="1">
      <alignment vertical="center"/>
    </xf>
    <xf numFmtId="0" fontId="6" fillId="0" borderId="0" xfId="0" applyFont="1" applyAlignment="1">
      <alignment horizontal="right"/>
    </xf>
    <xf numFmtId="9" fontId="3" fillId="0" borderId="1" xfId="0" applyNumberFormat="1" applyFont="1" applyBorder="1" applyAlignment="1">
      <alignment horizontal="center"/>
    </xf>
    <xf numFmtId="0" fontId="6" fillId="0" borderId="1" xfId="0" applyFont="1" applyBorder="1" applyAlignment="1">
      <alignment horizontal="right"/>
    </xf>
    <xf numFmtId="0" fontId="11" fillId="0" borderId="1" xfId="0" applyFont="1" applyBorder="1" applyAlignment="1">
      <alignment horizontal="left" vertical="top" wrapText="1"/>
    </xf>
    <xf numFmtId="0" fontId="11" fillId="0" borderId="0" xfId="0" applyFont="1" applyAlignment="1">
      <alignment horizontal="left" vertical="top" wrapText="1"/>
    </xf>
    <xf numFmtId="0" fontId="3" fillId="0" borderId="2" xfId="0" applyFont="1" applyBorder="1" applyAlignment="1">
      <alignment horizontal="center" vertical="top"/>
    </xf>
    <xf numFmtId="0" fontId="4" fillId="0" borderId="0" xfId="5" applyFont="1" applyAlignment="1">
      <alignment horizontal="left" vertical="top" wrapText="1"/>
    </xf>
    <xf numFmtId="0" fontId="4" fillId="0" borderId="0" xfId="9" applyFont="1" applyAlignment="1">
      <alignment horizontal="left" vertical="top"/>
    </xf>
    <xf numFmtId="0" fontId="10" fillId="0" borderId="1" xfId="0" applyFont="1" applyBorder="1" applyAlignment="1">
      <alignment horizontal="left" vertical="top" wrapText="1"/>
    </xf>
    <xf numFmtId="0" fontId="10" fillId="0" borderId="0" xfId="0" applyFont="1" applyAlignment="1">
      <alignment horizontal="left" vertical="top" wrapText="1"/>
    </xf>
    <xf numFmtId="0" fontId="10" fillId="0" borderId="2" xfId="0" applyFont="1" applyBorder="1" applyAlignment="1">
      <alignment horizontal="left" vertical="top" wrapText="1"/>
    </xf>
    <xf numFmtId="0" fontId="4" fillId="0" borderId="2" xfId="0" applyFont="1" applyBorder="1" applyAlignment="1">
      <alignment horizontal="center" vertical="top" wrapText="1"/>
    </xf>
    <xf numFmtId="0" fontId="3" fillId="0" borderId="1" xfId="6" applyFont="1" applyBorder="1" applyAlignment="1">
      <alignment horizontal="left" vertical="top" wrapText="1"/>
    </xf>
    <xf numFmtId="0" fontId="3" fillId="0" borderId="0" xfId="6" applyFont="1" applyAlignment="1">
      <alignment horizontal="left" vertical="top" wrapText="1"/>
    </xf>
    <xf numFmtId="0" fontId="4" fillId="0" borderId="0" xfId="7" applyFont="1" applyAlignment="1">
      <alignment horizontal="left" vertical="top"/>
    </xf>
    <xf numFmtId="0" fontId="3" fillId="0" borderId="2" xfId="6" applyFont="1" applyBorder="1" applyAlignment="1">
      <alignment horizontal="left" vertical="top" wrapText="1"/>
    </xf>
    <xf numFmtId="0" fontId="4" fillId="0" borderId="0" xfId="6" applyFont="1" applyAlignment="1">
      <alignment horizontal="left" vertical="top"/>
    </xf>
    <xf numFmtId="4" fontId="3" fillId="0" borderId="0" xfId="3" applyNumberFormat="1" applyFont="1" applyAlignment="1">
      <alignment horizontal="right"/>
    </xf>
    <xf numFmtId="0" fontId="3" fillId="0" borderId="0" xfId="3" applyFont="1" applyAlignment="1">
      <alignment horizontal="center"/>
    </xf>
    <xf numFmtId="0" fontId="3" fillId="0" borderId="0" xfId="3" applyFont="1" applyAlignment="1">
      <alignment horizontal="right"/>
    </xf>
    <xf numFmtId="0" fontId="4" fillId="0" borderId="0" xfId="3" applyFont="1" applyAlignment="1">
      <alignment horizontal="left" vertical="top"/>
    </xf>
    <xf numFmtId="0" fontId="18" fillId="0" borderId="0" xfId="0" applyFont="1" applyAlignment="1">
      <alignment wrapText="1"/>
    </xf>
    <xf numFmtId="0" fontId="18" fillId="0" borderId="0" xfId="0" applyFont="1" applyAlignment="1">
      <alignment vertical="center" wrapText="1"/>
    </xf>
    <xf numFmtId="0" fontId="20" fillId="0" borderId="18" xfId="0" applyFont="1" applyBorder="1" applyAlignment="1">
      <alignment vertical="center" wrapText="1"/>
    </xf>
    <xf numFmtId="0" fontId="20" fillId="0" borderId="18" xfId="0" applyFont="1" applyBorder="1" applyAlignment="1">
      <alignment horizontal="center" vertical="center" wrapText="1"/>
    </xf>
    <xf numFmtId="0" fontId="20" fillId="0" borderId="21" xfId="0" applyFont="1" applyBorder="1" applyAlignment="1">
      <alignment horizontal="center" vertical="center" wrapText="1"/>
    </xf>
    <xf numFmtId="0" fontId="5" fillId="0" borderId="22" xfId="0" applyFont="1" applyBorder="1" applyAlignment="1">
      <alignment horizontal="center" vertical="center" wrapText="1"/>
    </xf>
    <xf numFmtId="4" fontId="5" fillId="0" borderId="23" xfId="0" applyNumberFormat="1" applyFont="1" applyBorder="1" applyAlignment="1">
      <alignment horizontal="center" vertical="center"/>
    </xf>
    <xf numFmtId="0" fontId="5" fillId="0" borderId="24" xfId="0" applyFont="1" applyBorder="1" applyAlignment="1">
      <alignment horizontal="center" vertical="center" wrapText="1"/>
    </xf>
    <xf numFmtId="0" fontId="18" fillId="0" borderId="0" xfId="0" applyFont="1"/>
    <xf numFmtId="0" fontId="5" fillId="0" borderId="25" xfId="0" applyFont="1" applyBorder="1" applyAlignment="1">
      <alignment horizontal="center" vertical="center" wrapText="1"/>
    </xf>
    <xf numFmtId="0" fontId="5" fillId="0" borderId="26" xfId="0" applyFont="1" applyBorder="1" applyAlignment="1">
      <alignment vertical="center"/>
    </xf>
    <xf numFmtId="0" fontId="3" fillId="0" borderId="0" xfId="0" applyFont="1" applyAlignment="1">
      <alignment horizontal="center" vertical="center"/>
    </xf>
    <xf numFmtId="0" fontId="3" fillId="0" borderId="0" xfId="0" applyFont="1" applyAlignment="1">
      <alignment wrapText="1"/>
    </xf>
    <xf numFmtId="0" fontId="0" fillId="0" borderId="0" xfId="0" applyAlignment="1">
      <alignment wrapText="1"/>
    </xf>
    <xf numFmtId="165" fontId="4" fillId="0" borderId="0" xfId="0" applyNumberFormat="1" applyFont="1" applyAlignment="1" applyProtection="1">
      <alignment horizontal="center" vertical="top"/>
    </xf>
    <xf numFmtId="4" fontId="3" fillId="0" borderId="16" xfId="0" applyNumberFormat="1" applyFont="1" applyFill="1" applyBorder="1" applyAlignment="1" applyProtection="1">
      <alignment horizontal="right"/>
    </xf>
    <xf numFmtId="0" fontId="4" fillId="0" borderId="0" xfId="0" applyFont="1" applyAlignment="1" applyProtection="1">
      <alignment horizontal="center" vertical="top" wrapText="1"/>
    </xf>
    <xf numFmtId="0" fontId="3" fillId="0" borderId="0" xfId="0" applyFont="1" applyAlignment="1" applyProtection="1">
      <alignment horizontal="left" vertical="top" wrapText="1"/>
    </xf>
    <xf numFmtId="2" fontId="3" fillId="0" borderId="0" xfId="0" applyNumberFormat="1" applyFont="1" applyAlignment="1" applyProtection="1">
      <alignment horizontal="right"/>
    </xf>
    <xf numFmtId="0" fontId="3" fillId="0" borderId="0" xfId="0" applyFont="1" applyAlignment="1" applyProtection="1">
      <alignment horizontal="center"/>
    </xf>
    <xf numFmtId="4" fontId="3" fillId="0" borderId="0" xfId="0" applyNumberFormat="1" applyFont="1" applyAlignment="1" applyProtection="1">
      <alignment horizontal="right"/>
    </xf>
    <xf numFmtId="0" fontId="3" fillId="0" borderId="0" xfId="0" applyFont="1" applyAlignment="1" applyProtection="1">
      <alignment horizontal="right"/>
    </xf>
    <xf numFmtId="0" fontId="4" fillId="0" borderId="0" xfId="0" applyFont="1" applyAlignment="1" applyProtection="1">
      <alignment horizontal="left" vertical="top" wrapText="1"/>
    </xf>
    <xf numFmtId="0" fontId="4" fillId="0" borderId="0" xfId="0" applyFont="1" applyAlignment="1" applyProtection="1">
      <alignment horizontal="center" vertical="top"/>
    </xf>
    <xf numFmtId="4" fontId="3" fillId="0" borderId="16" xfId="0" applyNumberFormat="1" applyFont="1" applyBorder="1" applyAlignment="1" applyProtection="1">
      <alignment horizontal="right"/>
    </xf>
    <xf numFmtId="0" fontId="3" fillId="0" borderId="2" xfId="0" applyFont="1" applyBorder="1" applyAlignment="1" applyProtection="1">
      <alignment horizontal="left" vertical="top" wrapText="1"/>
    </xf>
    <xf numFmtId="2" fontId="3" fillId="0" borderId="2" xfId="0" applyNumberFormat="1" applyFont="1" applyBorder="1" applyAlignment="1" applyProtection="1">
      <alignment horizontal="right"/>
    </xf>
    <xf numFmtId="0" fontId="3" fillId="0" borderId="2" xfId="0" applyFont="1" applyBorder="1" applyAlignment="1" applyProtection="1">
      <alignment horizontal="center"/>
    </xf>
    <xf numFmtId="4" fontId="3" fillId="0" borderId="2" xfId="0" applyNumberFormat="1" applyFont="1" applyBorder="1" applyAlignment="1" applyProtection="1">
      <alignment horizontal="right"/>
    </xf>
    <xf numFmtId="0" fontId="3" fillId="0" borderId="2" xfId="0" applyFont="1" applyBorder="1" applyAlignment="1" applyProtection="1">
      <alignment horizontal="right"/>
    </xf>
    <xf numFmtId="0" fontId="3" fillId="0" borderId="1" xfId="0" applyFont="1" applyBorder="1" applyAlignment="1" applyProtection="1">
      <alignment horizontal="left" vertical="top" wrapText="1"/>
    </xf>
    <xf numFmtId="2" fontId="3" fillId="0" borderId="1" xfId="0" applyNumberFormat="1" applyFont="1" applyBorder="1" applyAlignment="1" applyProtection="1">
      <alignment horizontal="right"/>
    </xf>
    <xf numFmtId="0" fontId="4" fillId="0" borderId="1" xfId="0" applyFont="1" applyBorder="1" applyAlignment="1" applyProtection="1">
      <alignment horizontal="center" vertical="top" wrapText="1"/>
    </xf>
    <xf numFmtId="0" fontId="16" fillId="0" borderId="0" xfId="15" applyFont="1" applyProtection="1"/>
    <xf numFmtId="0" fontId="3" fillId="0" borderId="0" xfId="0" applyFont="1" applyAlignment="1" applyProtection="1">
      <alignment horizontal="center" vertical="top" wrapText="1"/>
    </xf>
    <xf numFmtId="0" fontId="4" fillId="0" borderId="0" xfId="0" applyFont="1" applyAlignment="1" applyProtection="1">
      <alignment horizontal="left"/>
    </xf>
    <xf numFmtId="9" fontId="3" fillId="0" borderId="0" xfId="0" applyNumberFormat="1" applyFont="1" applyAlignment="1" applyProtection="1">
      <alignment horizontal="center"/>
    </xf>
    <xf numFmtId="4" fontId="6" fillId="0" borderId="2" xfId="0" applyNumberFormat="1" applyFont="1" applyBorder="1" applyAlignment="1" applyProtection="1">
      <alignment horizontal="right"/>
    </xf>
    <xf numFmtId="4" fontId="6" fillId="0" borderId="0" xfId="0" applyNumberFormat="1" applyFont="1" applyAlignment="1" applyProtection="1">
      <alignment horizontal="right"/>
    </xf>
    <xf numFmtId="0" fontId="3" fillId="0" borderId="1" xfId="0" applyFont="1" applyBorder="1" applyAlignment="1" applyProtection="1">
      <alignment horizontal="right"/>
    </xf>
    <xf numFmtId="0" fontId="4" fillId="0" borderId="3" xfId="0" applyFont="1" applyBorder="1" applyAlignment="1" applyProtection="1">
      <alignment horizontal="right" vertical="top"/>
    </xf>
    <xf numFmtId="0" fontId="4" fillId="0" borderId="3" xfId="0" applyFont="1" applyBorder="1" applyAlignment="1" applyProtection="1">
      <alignment horizontal="left" vertical="top"/>
    </xf>
    <xf numFmtId="0" fontId="3" fillId="0" borderId="3" xfId="0" applyFont="1" applyBorder="1" applyAlignment="1" applyProtection="1">
      <alignment horizontal="right" vertical="top"/>
    </xf>
    <xf numFmtId="0" fontId="3" fillId="0" borderId="3" xfId="0" applyFont="1" applyBorder="1" applyAlignment="1" applyProtection="1">
      <alignment horizontal="center" vertical="top"/>
    </xf>
    <xf numFmtId="4" fontId="4" fillId="0" borderId="3" xfId="0" applyNumberFormat="1" applyFont="1" applyBorder="1" applyAlignment="1" applyProtection="1">
      <alignment horizontal="right" vertical="top"/>
    </xf>
    <xf numFmtId="0" fontId="4" fillId="0" borderId="2" xfId="0" applyFont="1" applyBorder="1" applyAlignment="1" applyProtection="1">
      <alignment horizontal="center" vertical="top" wrapText="1"/>
    </xf>
    <xf numFmtId="0" fontId="17" fillId="0" borderId="0" xfId="0" applyFont="1" applyAlignment="1" applyProtection="1">
      <alignment horizontal="left" vertical="top" wrapText="1"/>
    </xf>
    <xf numFmtId="0" fontId="17" fillId="0" borderId="1" xfId="0" applyFont="1" applyBorder="1" applyAlignment="1" applyProtection="1">
      <alignment horizontal="left" vertical="top" wrapText="1"/>
    </xf>
    <xf numFmtId="0" fontId="17" fillId="0" borderId="2" xfId="0" applyFont="1" applyBorder="1" applyAlignment="1" applyProtection="1">
      <alignment horizontal="left" vertical="top" wrapText="1"/>
    </xf>
    <xf numFmtId="0" fontId="4" fillId="0" borderId="1" xfId="0" applyFont="1" applyBorder="1" applyAlignment="1" applyProtection="1">
      <alignment horizontal="left" vertical="top" wrapText="1"/>
    </xf>
    <xf numFmtId="0" fontId="4" fillId="0" borderId="0" xfId="3" applyFont="1" applyAlignment="1" applyProtection="1">
      <alignment horizontal="left" vertical="top"/>
    </xf>
    <xf numFmtId="0" fontId="3" fillId="0" borderId="0" xfId="3" applyFont="1" applyAlignment="1" applyProtection="1">
      <alignment horizontal="center"/>
    </xf>
    <xf numFmtId="4" fontId="3" fillId="0" borderId="0" xfId="3" applyNumberFormat="1" applyFont="1" applyAlignment="1" applyProtection="1">
      <alignment horizontal="right"/>
    </xf>
    <xf numFmtId="0" fontId="3" fillId="0" borderId="0" xfId="3" applyFont="1" applyAlignment="1" applyProtection="1">
      <alignment horizontal="right"/>
    </xf>
    <xf numFmtId="0" fontId="4" fillId="0" borderId="0" xfId="4" applyFont="1" applyAlignment="1" applyProtection="1">
      <alignment horizontal="left" vertical="top"/>
    </xf>
    <xf numFmtId="0" fontId="4" fillId="0" borderId="0" xfId="5" applyFont="1" applyAlignment="1" applyProtection="1">
      <alignment horizontal="left" vertical="top" wrapText="1"/>
    </xf>
    <xf numFmtId="0" fontId="4" fillId="0" borderId="0" xfId="6" applyFont="1" applyAlignment="1" applyProtection="1">
      <alignment horizontal="left" vertical="top"/>
    </xf>
    <xf numFmtId="0" fontId="3" fillId="0" borderId="0" xfId="6" applyFont="1" applyAlignment="1" applyProtection="1">
      <alignment horizontal="left" vertical="top" wrapText="1"/>
    </xf>
    <xf numFmtId="0" fontId="3" fillId="0" borderId="1" xfId="6" applyFont="1" applyBorder="1" applyAlignment="1" applyProtection="1">
      <alignment horizontal="left" vertical="top" wrapText="1"/>
    </xf>
    <xf numFmtId="0" fontId="3" fillId="0" borderId="2" xfId="6" applyFont="1" applyBorder="1" applyAlignment="1" applyProtection="1">
      <alignment horizontal="left" vertical="top" wrapText="1"/>
    </xf>
    <xf numFmtId="0" fontId="4" fillId="0" borderId="0" xfId="7" applyFont="1" applyAlignment="1" applyProtection="1">
      <alignment horizontal="left" vertical="top"/>
    </xf>
    <xf numFmtId="0" fontId="4" fillId="0" borderId="0" xfId="9" applyFont="1" applyAlignment="1" applyProtection="1">
      <alignment horizontal="left" vertical="top"/>
    </xf>
    <xf numFmtId="0" fontId="10" fillId="0" borderId="2" xfId="0" applyFont="1" applyBorder="1" applyAlignment="1" applyProtection="1">
      <alignment horizontal="left" vertical="top" wrapText="1"/>
    </xf>
    <xf numFmtId="0" fontId="10" fillId="0" borderId="0" xfId="0" applyFont="1" applyAlignment="1" applyProtection="1">
      <alignment horizontal="left" vertical="top" wrapText="1"/>
    </xf>
    <xf numFmtId="0" fontId="10" fillId="0" borderId="1" xfId="0" applyFont="1" applyBorder="1" applyAlignment="1" applyProtection="1">
      <alignment horizontal="left" vertical="top" wrapText="1"/>
    </xf>
    <xf numFmtId="0" fontId="4" fillId="0" borderId="0" xfId="11" applyFont="1" applyAlignment="1" applyProtection="1">
      <alignment horizontal="left" vertical="top"/>
    </xf>
    <xf numFmtId="0" fontId="3" fillId="0" borderId="1" xfId="0" applyFont="1" applyBorder="1" applyAlignment="1" applyProtection="1">
      <alignment horizontal="left" vertical="top"/>
    </xf>
    <xf numFmtId="0" fontId="3" fillId="0" borderId="0" xfId="9" applyFont="1" applyAlignment="1" applyProtection="1">
      <alignment horizontal="left" vertical="top" wrapText="1"/>
    </xf>
    <xf numFmtId="0" fontId="3" fillId="0" borderId="2" xfId="0" applyFont="1" applyBorder="1" applyAlignment="1" applyProtection="1">
      <alignment horizontal="center" vertical="top"/>
    </xf>
    <xf numFmtId="0" fontId="11" fillId="0" borderId="0" xfId="0" applyFont="1" applyAlignment="1" applyProtection="1">
      <alignment horizontal="left" vertical="top" wrapText="1"/>
    </xf>
    <xf numFmtId="0" fontId="6" fillId="0" borderId="0" xfId="0" applyFont="1" applyAlignment="1" applyProtection="1">
      <alignment horizontal="right"/>
    </xf>
    <xf numFmtId="0" fontId="11" fillId="0" borderId="1" xfId="0" applyFont="1" applyBorder="1" applyAlignment="1" applyProtection="1">
      <alignment horizontal="left" vertical="top" wrapText="1"/>
    </xf>
    <xf numFmtId="0" fontId="6" fillId="0" borderId="1" xfId="0" applyFont="1" applyBorder="1" applyAlignment="1" applyProtection="1">
      <alignment horizontal="right"/>
    </xf>
    <xf numFmtId="9" fontId="3" fillId="0" borderId="1" xfId="0" applyNumberFormat="1" applyFont="1" applyBorder="1" applyAlignment="1" applyProtection="1">
      <alignment horizontal="center"/>
    </xf>
    <xf numFmtId="0" fontId="3" fillId="0" borderId="1" xfId="0" applyFont="1" applyBorder="1" applyAlignment="1">
      <alignment vertical="top"/>
    </xf>
    <xf numFmtId="4" fontId="3" fillId="0" borderId="0" xfId="0" applyNumberFormat="1" applyFont="1" applyAlignment="1">
      <alignment vertical="top"/>
    </xf>
    <xf numFmtId="4" fontId="8" fillId="0" borderId="0" xfId="0" applyNumberFormat="1" applyFont="1" applyAlignment="1">
      <alignment vertical="center"/>
    </xf>
    <xf numFmtId="4" fontId="3" fillId="0" borderId="0" xfId="0" applyNumberFormat="1" applyFont="1"/>
    <xf numFmtId="4" fontId="4" fillId="3" borderId="6" xfId="13" applyNumberFormat="1" applyFont="1" applyFill="1" applyBorder="1" applyAlignment="1">
      <alignment horizontal="center" vertical="center"/>
    </xf>
    <xf numFmtId="4" fontId="4" fillId="3" borderId="7" xfId="13" applyNumberFormat="1" applyFont="1" applyFill="1" applyBorder="1" applyAlignment="1">
      <alignment horizontal="center" vertical="center" wrapText="1"/>
    </xf>
    <xf numFmtId="4" fontId="4" fillId="0" borderId="6" xfId="13" applyNumberFormat="1" applyFont="1" applyBorder="1" applyAlignment="1">
      <alignment horizontal="center" vertical="center"/>
    </xf>
    <xf numFmtId="4" fontId="5" fillId="0" borderId="7" xfId="13" applyNumberFormat="1" applyFont="1" applyBorder="1" applyAlignment="1">
      <alignment horizontal="right" vertical="center"/>
    </xf>
    <xf numFmtId="4" fontId="4" fillId="0" borderId="7" xfId="13" applyNumberFormat="1" applyFont="1" applyBorder="1" applyAlignment="1">
      <alignment horizontal="right" vertical="center"/>
    </xf>
    <xf numFmtId="4" fontId="4" fillId="0" borderId="11" xfId="13" applyNumberFormat="1" applyFont="1" applyBorder="1" applyAlignment="1">
      <alignment horizontal="center" vertical="center"/>
    </xf>
    <xf numFmtId="4" fontId="4" fillId="0" borderId="11" xfId="13" applyNumberFormat="1" applyFont="1" applyBorder="1" applyAlignment="1">
      <alignment vertical="center" wrapText="1"/>
    </xf>
    <xf numFmtId="4" fontId="3" fillId="0" borderId="11" xfId="13" applyNumberFormat="1" applyFont="1" applyBorder="1" applyAlignment="1">
      <alignment vertical="center" wrapText="1"/>
    </xf>
    <xf numFmtId="4" fontId="4" fillId="0" borderId="12" xfId="0" applyNumberFormat="1" applyFont="1" applyBorder="1"/>
    <xf numFmtId="4" fontId="5" fillId="0" borderId="0" xfId="0" applyNumberFormat="1" applyFont="1"/>
    <xf numFmtId="4" fontId="4" fillId="0" borderId="0" xfId="0" applyNumberFormat="1" applyFont="1"/>
    <xf numFmtId="4" fontId="3" fillId="0" borderId="0" xfId="0" applyNumberFormat="1" applyFont="1" applyAlignment="1">
      <alignment horizontal="center"/>
    </xf>
    <xf numFmtId="4" fontId="4" fillId="0" borderId="13" xfId="0" applyNumberFormat="1" applyFont="1" applyBorder="1" applyAlignment="1">
      <alignment horizontal="center" vertical="center"/>
    </xf>
    <xf numFmtId="4" fontId="3" fillId="0" borderId="6" xfId="0" applyNumberFormat="1" applyFont="1" applyBorder="1" applyAlignment="1">
      <alignment vertical="center"/>
    </xf>
    <xf numFmtId="4" fontId="3" fillId="0" borderId="6" xfId="0" applyNumberFormat="1" applyFont="1" applyBorder="1" applyAlignment="1">
      <alignment horizontal="center" vertical="center"/>
    </xf>
    <xf numFmtId="4" fontId="23" fillId="0" borderId="0" xfId="0" applyNumberFormat="1" applyFont="1" applyAlignment="1">
      <alignment horizontal="left"/>
    </xf>
    <xf numFmtId="4" fontId="4" fillId="0" borderId="7" xfId="2" applyNumberFormat="1" applyFont="1" applyFill="1" applyBorder="1" applyAlignment="1" applyProtection="1">
      <alignment horizontal="right"/>
    </xf>
    <xf numFmtId="4" fontId="3" fillId="0" borderId="7" xfId="2" applyNumberFormat="1" applyFont="1" applyFill="1" applyBorder="1" applyAlignment="1" applyProtection="1">
      <alignment horizontal="right" vertical="center"/>
    </xf>
    <xf numFmtId="0" fontId="4" fillId="0" borderId="0" xfId="8" applyFont="1" applyAlignment="1">
      <alignment horizontal="left" vertical="top" wrapText="1"/>
    </xf>
    <xf numFmtId="0" fontId="3" fillId="0" borderId="0" xfId="8" applyFont="1" applyAlignment="1">
      <alignment horizontal="left" vertical="top" wrapText="1"/>
    </xf>
    <xf numFmtId="0" fontId="3" fillId="0" borderId="1" xfId="8" applyFont="1" applyBorder="1" applyAlignment="1">
      <alignment horizontal="left" vertical="top" wrapText="1"/>
    </xf>
    <xf numFmtId="0" fontId="4" fillId="0" borderId="0" xfId="10" applyFont="1" applyAlignment="1">
      <alignment horizontal="left" vertical="top" wrapText="1"/>
    </xf>
    <xf numFmtId="0" fontId="3" fillId="0" borderId="0" xfId="10" applyFont="1" applyAlignment="1">
      <alignment horizontal="left" vertical="top" wrapText="1"/>
    </xf>
    <xf numFmtId="0" fontId="3" fillId="0" borderId="1" xfId="10" applyFont="1" applyBorder="1" applyAlignment="1">
      <alignment horizontal="left" vertical="top" wrapText="1"/>
    </xf>
    <xf numFmtId="0" fontId="4" fillId="0" borderId="0" xfId="15" applyFont="1" applyAlignment="1">
      <alignment horizontal="justify" vertical="top" wrapText="1"/>
    </xf>
    <xf numFmtId="4" fontId="3" fillId="0" borderId="3" xfId="0" applyNumberFormat="1" applyFont="1" applyBorder="1" applyAlignment="1">
      <alignment horizontal="right" vertical="top"/>
    </xf>
    <xf numFmtId="0" fontId="0" fillId="0" borderId="22" xfId="0" applyBorder="1" applyAlignment="1">
      <alignment horizontal="center" vertical="center" wrapText="1"/>
    </xf>
    <xf numFmtId="0" fontId="4" fillId="0" borderId="0" xfId="0" applyFont="1" applyAlignment="1" applyProtection="1">
      <alignment vertical="top" wrapText="1"/>
    </xf>
    <xf numFmtId="0" fontId="4" fillId="0" borderId="0" xfId="0" applyFont="1" applyAlignment="1">
      <alignment horizontal="left" vertical="top" wrapText="1"/>
    </xf>
    <xf numFmtId="0" fontId="4" fillId="0" borderId="0" xfId="0" applyFont="1" applyAlignment="1">
      <alignment vertical="top" wrapText="1"/>
    </xf>
    <xf numFmtId="4" fontId="4" fillId="0" borderId="4" xfId="0" applyNumberFormat="1" applyFont="1" applyBorder="1" applyAlignment="1">
      <alignment horizontal="center" vertical="center" wrapText="1"/>
    </xf>
    <xf numFmtId="4" fontId="4" fillId="0" borderId="15" xfId="0" applyNumberFormat="1" applyFont="1" applyBorder="1" applyAlignment="1">
      <alignment horizontal="center" vertical="center" wrapText="1"/>
    </xf>
    <xf numFmtId="0" fontId="22" fillId="0" borderId="26" xfId="0" applyFont="1" applyBorder="1" applyAlignment="1">
      <alignment vertical="center"/>
    </xf>
    <xf numFmtId="0" fontId="3" fillId="0" borderId="0" xfId="0" applyFont="1" applyAlignment="1">
      <alignment vertical="center"/>
    </xf>
    <xf numFmtId="0" fontId="21" fillId="0" borderId="18" xfId="0" applyFont="1" applyBorder="1" applyAlignment="1">
      <alignment vertical="center" wrapText="1"/>
    </xf>
    <xf numFmtId="0" fontId="21" fillId="0" borderId="19" xfId="0" applyFont="1" applyBorder="1" applyAlignment="1">
      <alignment vertical="center" wrapText="1"/>
    </xf>
    <xf numFmtId="0" fontId="21" fillId="0" borderId="20" xfId="0" applyFont="1" applyBorder="1" applyAlignment="1">
      <alignment vertical="center" wrapText="1"/>
    </xf>
    <xf numFmtId="4" fontId="8" fillId="0" borderId="28" xfId="0" applyNumberFormat="1" applyFont="1" applyBorder="1" applyAlignment="1">
      <alignment horizontal="center" vertical="center"/>
    </xf>
    <xf numFmtId="0" fontId="0" fillId="0" borderId="27" xfId="0" applyBorder="1" applyAlignment="1">
      <alignment vertical="center"/>
    </xf>
    <xf numFmtId="0" fontId="8" fillId="0" borderId="0" xfId="0" applyFont="1" applyAlignment="1">
      <alignment vertical="center"/>
    </xf>
    <xf numFmtId="0" fontId="19" fillId="0" borderId="0" xfId="0" applyFont="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4" fillId="0" borderId="6" xfId="0" applyFont="1" applyFill="1" applyBorder="1" applyAlignment="1" applyProtection="1">
      <alignment horizontal="right"/>
    </xf>
    <xf numFmtId="0" fontId="4" fillId="0" borderId="15" xfId="0" applyFont="1" applyFill="1" applyBorder="1" applyAlignment="1" applyProtection="1">
      <alignment horizontal="center" vertical="center" wrapText="1"/>
    </xf>
    <xf numFmtId="0" fontId="4" fillId="0" borderId="14"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3" fillId="0" borderId="7" xfId="0" applyFont="1" applyFill="1" applyBorder="1" applyAlignment="1" applyProtection="1">
      <alignment horizontal="left" vertical="center"/>
    </xf>
    <xf numFmtId="0" fontId="3" fillId="0" borderId="9" xfId="0" applyFont="1" applyFill="1" applyBorder="1" applyAlignment="1" applyProtection="1">
      <alignment horizontal="left"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4" fillId="2" borderId="7" xfId="0" applyFont="1" applyFill="1" applyBorder="1" applyAlignment="1" applyProtection="1">
      <alignment horizontal="left"/>
    </xf>
    <xf numFmtId="0" fontId="4" fillId="2" borderId="8" xfId="0" applyFont="1" applyFill="1" applyBorder="1" applyAlignment="1" applyProtection="1">
      <alignment horizontal="left"/>
    </xf>
    <xf numFmtId="0" fontId="4" fillId="2" borderId="9" xfId="0" applyFont="1" applyFill="1" applyBorder="1" applyAlignment="1" applyProtection="1">
      <alignment horizontal="left"/>
    </xf>
    <xf numFmtId="0" fontId="4" fillId="0" borderId="4"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0" xfId="0" applyFont="1" applyFill="1" applyAlignment="1" applyProtection="1">
      <alignment horizontal="left" vertical="top"/>
    </xf>
    <xf numFmtId="0" fontId="4" fillId="0" borderId="0" xfId="0" applyFont="1" applyFill="1" applyAlignment="1" applyProtection="1">
      <alignment horizontal="left" vertical="top" wrapText="1"/>
    </xf>
    <xf numFmtId="0" fontId="4" fillId="3" borderId="6" xfId="13" applyFont="1" applyFill="1" applyBorder="1" applyAlignment="1" applyProtection="1">
      <alignment horizontal="center" vertical="center" wrapText="1"/>
    </xf>
    <xf numFmtId="0" fontId="4" fillId="0" borderId="6" xfId="13" applyFont="1" applyBorder="1" applyAlignment="1" applyProtection="1">
      <alignment vertical="center" wrapText="1"/>
    </xf>
    <xf numFmtId="0" fontId="3" fillId="0" borderId="6" xfId="13" applyFont="1" applyBorder="1" applyAlignment="1" applyProtection="1">
      <alignment vertical="center" wrapText="1"/>
    </xf>
    <xf numFmtId="0" fontId="3" fillId="0" borderId="6" xfId="13" applyFont="1" applyBorder="1" applyAlignment="1" applyProtection="1">
      <alignment vertical="center"/>
    </xf>
    <xf numFmtId="0" fontId="4" fillId="0" borderId="6" xfId="13" applyFont="1" applyBorder="1" applyAlignment="1" applyProtection="1">
      <alignment horizontal="left" vertical="center" wrapText="1"/>
    </xf>
    <xf numFmtId="0" fontId="3" fillId="0" borderId="7" xfId="0" applyFont="1" applyFill="1" applyBorder="1" applyAlignment="1" applyProtection="1">
      <alignment horizontal="center" vertical="center"/>
    </xf>
    <xf numFmtId="0" fontId="3" fillId="0" borderId="9" xfId="0" applyFont="1" applyFill="1" applyBorder="1" applyAlignment="1" applyProtection="1">
      <alignment horizontal="center" vertical="center"/>
    </xf>
    <xf numFmtId="0" fontId="4" fillId="0" borderId="0" xfId="0" applyFont="1" applyBorder="1" applyAlignment="1" applyProtection="1">
      <alignment vertical="top" wrapText="1"/>
    </xf>
    <xf numFmtId="0" fontId="4" fillId="0" borderId="0" xfId="0" applyFont="1" applyAlignment="1" applyProtection="1">
      <alignment vertical="top" wrapText="1"/>
    </xf>
    <xf numFmtId="0" fontId="3" fillId="0" borderId="7" xfId="0" applyFont="1" applyBorder="1" applyAlignment="1">
      <alignment horizontal="left" vertical="center"/>
    </xf>
    <xf numFmtId="0" fontId="3" fillId="0" borderId="9" xfId="0" applyFont="1" applyBorder="1" applyAlignment="1">
      <alignment horizontal="left" vertical="center"/>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4" fillId="0" borderId="0" xfId="0" applyFont="1" applyAlignment="1">
      <alignment horizontal="left" vertical="top"/>
    </xf>
    <xf numFmtId="0" fontId="4" fillId="0" borderId="0" xfId="0" applyFont="1" applyAlignment="1">
      <alignment horizontal="left" vertical="top" wrapText="1"/>
    </xf>
    <xf numFmtId="0" fontId="4" fillId="2" borderId="7" xfId="0" applyFont="1" applyFill="1" applyBorder="1" applyAlignment="1">
      <alignment horizontal="left"/>
    </xf>
    <xf numFmtId="0" fontId="4" fillId="2" borderId="8" xfId="0" applyFont="1" applyFill="1" applyBorder="1" applyAlignment="1">
      <alignment horizontal="left"/>
    </xf>
    <xf numFmtId="0" fontId="4" fillId="2" borderId="9" xfId="0" applyFont="1" applyFill="1" applyBorder="1" applyAlignment="1">
      <alignment horizontal="left"/>
    </xf>
    <xf numFmtId="0" fontId="4" fillId="0" borderId="6" xfId="0" applyFont="1" applyBorder="1" applyAlignment="1">
      <alignment horizontal="right"/>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3" borderId="6" xfId="13" applyFont="1" applyFill="1" applyBorder="1" applyAlignment="1">
      <alignment horizontal="center" vertical="center" wrapText="1"/>
    </xf>
    <xf numFmtId="0" fontId="4" fillId="0" borderId="6" xfId="13" applyFont="1" applyBorder="1" applyAlignment="1">
      <alignment vertical="center" wrapText="1"/>
    </xf>
    <xf numFmtId="0" fontId="3" fillId="0" borderId="6" xfId="13" applyFont="1" applyBorder="1" applyAlignment="1">
      <alignment vertical="center" wrapText="1"/>
    </xf>
    <xf numFmtId="0" fontId="3" fillId="0" borderId="6" xfId="13" applyFont="1" applyBorder="1" applyAlignment="1">
      <alignment vertical="center"/>
    </xf>
    <xf numFmtId="0" fontId="4" fillId="0" borderId="6" xfId="13" applyFont="1" applyBorder="1" applyAlignment="1">
      <alignment horizontal="left" vertical="center" wrapText="1"/>
    </xf>
    <xf numFmtId="0" fontId="4" fillId="0" borderId="15"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Alignment="1">
      <alignment vertical="top" wrapText="1"/>
    </xf>
    <xf numFmtId="4" fontId="3" fillId="0" borderId="7" xfId="0" applyNumberFormat="1" applyFont="1" applyBorder="1" applyAlignment="1">
      <alignment horizontal="left" vertical="center"/>
    </xf>
    <xf numFmtId="4" fontId="3" fillId="0" borderId="9" xfId="0" applyNumberFormat="1" applyFont="1" applyBorder="1" applyAlignment="1">
      <alignment horizontal="left" vertical="center"/>
    </xf>
    <xf numFmtId="4" fontId="3" fillId="0" borderId="7" xfId="0" applyNumberFormat="1" applyFont="1" applyBorder="1" applyAlignment="1">
      <alignment horizontal="center" vertical="center"/>
    </xf>
    <xf numFmtId="4" fontId="3" fillId="0" borderId="9" xfId="0" applyNumberFormat="1" applyFont="1" applyBorder="1" applyAlignment="1">
      <alignment horizontal="center" vertical="center"/>
    </xf>
    <xf numFmtId="4" fontId="4" fillId="0" borderId="6" xfId="0" applyNumberFormat="1" applyFont="1" applyBorder="1" applyAlignment="1">
      <alignment horizontal="right"/>
    </xf>
    <xf numFmtId="4" fontId="4" fillId="2" borderId="7" xfId="0" applyNumberFormat="1" applyFont="1" applyFill="1" applyBorder="1" applyAlignment="1">
      <alignment horizontal="left"/>
    </xf>
    <xf numFmtId="4" fontId="4" fillId="2" borderId="8" xfId="0" applyNumberFormat="1" applyFont="1" applyFill="1" applyBorder="1" applyAlignment="1">
      <alignment horizontal="left"/>
    </xf>
    <xf numFmtId="4" fontId="4" fillId="0" borderId="4"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4" fontId="4" fillId="0" borderId="15" xfId="0" applyNumberFormat="1" applyFont="1" applyBorder="1" applyAlignment="1">
      <alignment horizontal="center" vertical="center" wrapText="1"/>
    </xf>
    <xf numFmtId="4" fontId="4" fillId="0" borderId="14" xfId="0" applyNumberFormat="1" applyFont="1" applyBorder="1" applyAlignment="1">
      <alignment horizontal="center" vertical="center" wrapText="1"/>
    </xf>
    <xf numFmtId="4" fontId="4" fillId="0" borderId="13"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4" fontId="4" fillId="0" borderId="6" xfId="13" applyNumberFormat="1" applyFont="1" applyBorder="1" applyAlignment="1">
      <alignment horizontal="left" vertical="center" wrapText="1"/>
    </xf>
    <xf numFmtId="4" fontId="4" fillId="0" borderId="0" xfId="0" applyNumberFormat="1" applyFont="1" applyAlignment="1">
      <alignment horizontal="left" vertical="top"/>
    </xf>
    <xf numFmtId="4" fontId="5" fillId="0" borderId="0" xfId="0" applyNumberFormat="1" applyFont="1" applyAlignment="1">
      <alignment horizontal="left" vertical="top" wrapText="1"/>
    </xf>
    <xf numFmtId="4" fontId="5" fillId="0" borderId="0" xfId="0" applyNumberFormat="1" applyFont="1" applyAlignment="1">
      <alignment horizontal="left" vertical="top"/>
    </xf>
    <xf numFmtId="4" fontId="4" fillId="3" borderId="6" xfId="13" applyNumberFormat="1" applyFont="1" applyFill="1" applyBorder="1" applyAlignment="1">
      <alignment horizontal="center" vertical="center" wrapText="1"/>
    </xf>
    <xf numFmtId="4" fontId="4" fillId="0" borderId="6" xfId="13" applyNumberFormat="1" applyFont="1" applyBorder="1" applyAlignment="1">
      <alignment vertical="center" wrapText="1"/>
    </xf>
    <xf numFmtId="4" fontId="3" fillId="0" borderId="6" xfId="13" applyNumberFormat="1" applyFont="1" applyBorder="1" applyAlignment="1">
      <alignment vertical="center" wrapText="1"/>
    </xf>
    <xf numFmtId="4" fontId="3" fillId="0" borderId="6" xfId="13" applyNumberFormat="1" applyFont="1" applyBorder="1" applyAlignment="1">
      <alignment vertical="center"/>
    </xf>
    <xf numFmtId="2" fontId="3" fillId="0" borderId="29" xfId="0" applyNumberFormat="1" applyFont="1" applyBorder="1" applyAlignment="1">
      <alignment horizontal="right"/>
    </xf>
    <xf numFmtId="2" fontId="3" fillId="0" borderId="6" xfId="0" applyNumberFormat="1" applyFont="1" applyBorder="1" applyAlignment="1">
      <alignment horizontal="right"/>
    </xf>
    <xf numFmtId="2" fontId="3" fillId="0" borderId="17" xfId="0" applyNumberFormat="1" applyFont="1" applyBorder="1" applyAlignment="1">
      <alignment horizontal="right"/>
    </xf>
    <xf numFmtId="0" fontId="5" fillId="0" borderId="0" xfId="0" applyFont="1" applyAlignment="1" applyProtection="1">
      <alignment horizontal="centerContinuous" vertical="top"/>
    </xf>
    <xf numFmtId="4" fontId="25" fillId="0" borderId="0" xfId="0" applyNumberFormat="1" applyFont="1" applyAlignment="1" applyProtection="1">
      <alignment horizontal="centerContinuous" vertical="top"/>
    </xf>
    <xf numFmtId="0" fontId="26" fillId="0" borderId="0" xfId="0" applyFont="1" applyAlignment="1" applyProtection="1">
      <alignment vertical="top"/>
    </xf>
    <xf numFmtId="0" fontId="4" fillId="0" borderId="0" xfId="0" applyFont="1" applyAlignment="1" applyProtection="1">
      <alignment vertical="top"/>
    </xf>
    <xf numFmtId="49" fontId="4" fillId="0" borderId="1" xfId="0" applyNumberFormat="1" applyFont="1" applyBorder="1" applyAlignment="1" applyProtection="1">
      <alignment horizontal="center" vertical="center" textRotation="9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right" vertical="center" textRotation="90"/>
    </xf>
    <xf numFmtId="0" fontId="4" fillId="0" borderId="1" xfId="0" applyFont="1" applyBorder="1" applyAlignment="1" applyProtection="1">
      <alignment horizontal="left" vertical="center" textRotation="90"/>
    </xf>
    <xf numFmtId="4" fontId="4" fillId="0" borderId="1" xfId="0" applyNumberFormat="1" applyFont="1" applyBorder="1" applyAlignment="1" applyProtection="1">
      <alignment horizontal="right" vertical="center" textRotation="90" wrapText="1"/>
    </xf>
    <xf numFmtId="0" fontId="4" fillId="0" borderId="0" xfId="0" applyFont="1" applyAlignment="1" applyProtection="1">
      <alignment horizontal="left" vertical="top" wrapText="1"/>
    </xf>
    <xf numFmtId="0" fontId="24" fillId="0" borderId="2" xfId="16" applyFont="1" applyBorder="1" applyAlignment="1" applyProtection="1">
      <alignment horizontal="center" vertical="top"/>
    </xf>
    <xf numFmtId="0" fontId="0" fillId="0" borderId="2" xfId="16" applyFont="1" applyBorder="1" applyAlignment="1" applyProtection="1">
      <alignment vertical="top" wrapText="1"/>
    </xf>
    <xf numFmtId="4" fontId="1" fillId="0" borderId="2" xfId="16" applyNumberFormat="1" applyBorder="1" applyProtection="1"/>
    <xf numFmtId="0" fontId="1" fillId="0" borderId="2" xfId="16" applyBorder="1" applyAlignment="1" applyProtection="1">
      <alignment horizontal="center"/>
    </xf>
    <xf numFmtId="1" fontId="1" fillId="0" borderId="2" xfId="16" applyNumberFormat="1" applyBorder="1" applyProtection="1"/>
    <xf numFmtId="0" fontId="3" fillId="0" borderId="0" xfId="0" applyFont="1" applyAlignment="1" applyProtection="1">
      <alignment horizontal="justify"/>
    </xf>
    <xf numFmtId="0" fontId="24" fillId="0" borderId="0" xfId="16" applyFont="1" applyAlignment="1" applyProtection="1">
      <alignment horizontal="center" vertical="top"/>
    </xf>
    <xf numFmtId="0" fontId="24" fillId="0" borderId="0" xfId="16" applyFont="1" applyAlignment="1" applyProtection="1">
      <alignment vertical="top" wrapText="1"/>
    </xf>
    <xf numFmtId="4" fontId="1" fillId="0" borderId="0" xfId="16" applyNumberFormat="1" applyProtection="1"/>
    <xf numFmtId="0" fontId="1" fillId="0" borderId="0" xfId="16" applyAlignment="1" applyProtection="1">
      <alignment horizontal="center"/>
    </xf>
    <xf numFmtId="0" fontId="4" fillId="0" borderId="0" xfId="0" applyFont="1" applyAlignment="1" applyProtection="1">
      <alignment horizontal="justify"/>
    </xf>
    <xf numFmtId="0" fontId="0" fillId="0" borderId="0" xfId="16" applyFont="1" applyAlignment="1" applyProtection="1">
      <alignment vertical="top" wrapText="1"/>
    </xf>
    <xf numFmtId="4" fontId="3" fillId="0" borderId="0" xfId="0" applyNumberFormat="1" applyFont="1" applyAlignment="1" applyProtection="1">
      <alignment horizontal="justify"/>
    </xf>
    <xf numFmtId="0" fontId="0" fillId="0" borderId="0" xfId="16" applyFont="1" applyAlignment="1" applyProtection="1">
      <alignment horizontal="center"/>
    </xf>
    <xf numFmtId="0" fontId="4" fillId="0" borderId="1" xfId="0" applyFont="1" applyBorder="1" applyAlignment="1" applyProtection="1">
      <alignment horizontal="justify"/>
    </xf>
    <xf numFmtId="0" fontId="0" fillId="0" borderId="1" xfId="16" applyFont="1" applyBorder="1" applyAlignment="1" applyProtection="1">
      <alignment vertical="top" wrapText="1"/>
    </xf>
    <xf numFmtId="4" fontId="1" fillId="0" borderId="1" xfId="16" applyNumberFormat="1" applyBorder="1" applyProtection="1"/>
    <xf numFmtId="0" fontId="1" fillId="0" borderId="1" xfId="16" applyBorder="1" applyAlignment="1" applyProtection="1">
      <alignment horizontal="center"/>
    </xf>
    <xf numFmtId="0" fontId="4" fillId="0" borderId="2" xfId="0" applyFont="1" applyBorder="1" applyAlignment="1" applyProtection="1">
      <alignment horizontal="justify"/>
    </xf>
    <xf numFmtId="4" fontId="0" fillId="0" borderId="0" xfId="16" applyNumberFormat="1" applyFont="1" applyProtection="1"/>
    <xf numFmtId="0" fontId="1" fillId="0" borderId="2" xfId="16" applyBorder="1" applyAlignment="1" applyProtection="1">
      <alignment vertical="top" wrapText="1"/>
    </xf>
    <xf numFmtId="0" fontId="1" fillId="0" borderId="0" xfId="16" applyAlignment="1" applyProtection="1">
      <alignment vertical="top" wrapText="1"/>
    </xf>
    <xf numFmtId="0" fontId="24" fillId="0" borderId="1" xfId="16" applyFont="1" applyBorder="1" applyAlignment="1" applyProtection="1">
      <alignment horizontal="center" vertical="top"/>
    </xf>
    <xf numFmtId="0" fontId="1" fillId="0" borderId="1" xfId="16" applyBorder="1" applyAlignment="1" applyProtection="1">
      <alignment vertical="top" wrapText="1"/>
    </xf>
    <xf numFmtId="1" fontId="3" fillId="0" borderId="0" xfId="0" applyNumberFormat="1" applyFont="1" applyAlignment="1" applyProtection="1">
      <alignment horizontal="justify"/>
    </xf>
    <xf numFmtId="4" fontId="0" fillId="0" borderId="0" xfId="0" applyNumberFormat="1" applyProtection="1"/>
    <xf numFmtId="0" fontId="1" fillId="0" borderId="0" xfId="16" applyAlignment="1" applyProtection="1">
      <alignment horizontal="center" vertical="top"/>
    </xf>
    <xf numFmtId="0" fontId="24" fillId="0" borderId="0" xfId="16" applyFont="1" applyProtection="1"/>
    <xf numFmtId="0" fontId="1" fillId="0" borderId="0" xfId="16" applyProtection="1"/>
    <xf numFmtId="0" fontId="3" fillId="0" borderId="0" xfId="0" applyFont="1" applyAlignment="1" applyProtection="1">
      <alignment horizontal="left"/>
    </xf>
    <xf numFmtId="4" fontId="6" fillId="0" borderId="0" xfId="0" applyNumberFormat="1" applyFont="1" applyAlignment="1" applyProtection="1">
      <alignment vertical="top"/>
    </xf>
    <xf numFmtId="4" fontId="1" fillId="0" borderId="16" xfId="16" applyNumberFormat="1" applyBorder="1" applyProtection="1">
      <protection locked="0"/>
    </xf>
    <xf numFmtId="0" fontId="0" fillId="0" borderId="0" xfId="0" applyProtection="1"/>
    <xf numFmtId="4" fontId="3" fillId="0" borderId="2" xfId="0" applyNumberFormat="1" applyFont="1" applyBorder="1" applyAlignment="1" applyProtection="1">
      <alignment horizontal="right" vertical="top"/>
    </xf>
    <xf numFmtId="0" fontId="29" fillId="0" borderId="0" xfId="0" applyFont="1" applyProtection="1"/>
    <xf numFmtId="0" fontId="30" fillId="0" borderId="0" xfId="16" applyFont="1" applyProtection="1"/>
    <xf numFmtId="4" fontId="31" fillId="0" borderId="0" xfId="16" applyNumberFormat="1" applyFont="1" applyProtection="1"/>
    <xf numFmtId="3" fontId="1" fillId="0" borderId="0" xfId="16" applyNumberFormat="1" applyProtection="1"/>
    <xf numFmtId="3" fontId="32" fillId="0" borderId="0" xfId="16" applyNumberFormat="1" applyFont="1" applyProtection="1"/>
    <xf numFmtId="0" fontId="3" fillId="0" borderId="0" xfId="16" applyFont="1" applyAlignment="1" applyProtection="1">
      <alignment vertical="top" wrapText="1"/>
    </xf>
    <xf numFmtId="0" fontId="1" fillId="0" borderId="1" xfId="16" applyBorder="1" applyAlignment="1" applyProtection="1">
      <alignment horizontal="center" vertical="top"/>
    </xf>
    <xf numFmtId="0" fontId="32" fillId="0" borderId="0" xfId="16" applyFont="1" applyAlignment="1" applyProtection="1">
      <alignment horizontal="center" vertical="top"/>
    </xf>
    <xf numFmtId="0" fontId="32" fillId="4" borderId="0" xfId="16" applyFont="1" applyFill="1" applyAlignment="1" applyProtection="1">
      <alignment horizontal="center"/>
    </xf>
    <xf numFmtId="0" fontId="32" fillId="4" borderId="0" xfId="16" applyFont="1" applyFill="1" applyAlignment="1" applyProtection="1">
      <alignment horizontal="right"/>
    </xf>
    <xf numFmtId="4" fontId="32" fillId="4" borderId="0" xfId="16" applyNumberFormat="1" applyFont="1" applyFill="1" applyProtection="1"/>
    <xf numFmtId="4" fontId="32" fillId="4" borderId="0" xfId="16" applyNumberFormat="1" applyFont="1" applyFill="1" applyAlignment="1" applyProtection="1">
      <alignment horizontal="right" vertical="top"/>
    </xf>
    <xf numFmtId="0" fontId="0" fillId="0" borderId="0" xfId="0" applyAlignment="1" applyProtection="1">
      <alignment vertical="top" wrapText="1"/>
    </xf>
    <xf numFmtId="4" fontId="4" fillId="0" borderId="6" xfId="0" applyNumberFormat="1" applyFont="1" applyBorder="1" applyAlignment="1">
      <alignment horizontal="center" vertical="center" wrapText="1"/>
    </xf>
    <xf numFmtId="4" fontId="4" fillId="2" borderId="9" xfId="0" applyNumberFormat="1" applyFont="1" applyFill="1" applyBorder="1" applyAlignment="1">
      <alignment horizontal="left"/>
    </xf>
  </cellXfs>
  <cellStyles count="17">
    <cellStyle name="Navadno" xfId="0" builtinId="0"/>
    <cellStyle name="Navadno 15" xfId="3" xr:uid="{00000000-0005-0000-0000-000001000000}"/>
    <cellStyle name="Navadno 16" xfId="4" xr:uid="{00000000-0005-0000-0000-000002000000}"/>
    <cellStyle name="Navadno 2 50" xfId="5" xr:uid="{00000000-0005-0000-0000-000003000000}"/>
    <cellStyle name="Navadno 49" xfId="6" xr:uid="{00000000-0005-0000-0000-000004000000}"/>
    <cellStyle name="Navadno 50" xfId="7" xr:uid="{00000000-0005-0000-0000-000005000000}"/>
    <cellStyle name="Navadno 51" xfId="11" xr:uid="{00000000-0005-0000-0000-000006000000}"/>
    <cellStyle name="Navadno 52" xfId="9" xr:uid="{00000000-0005-0000-0000-000007000000}"/>
    <cellStyle name="Navadno 53" xfId="10" xr:uid="{00000000-0005-0000-0000-000008000000}"/>
    <cellStyle name="Navadno 54" xfId="8" xr:uid="{00000000-0005-0000-0000-000009000000}"/>
    <cellStyle name="Navadno_POPIS DEL ZA GRADBENA DELA ILOVICA1" xfId="13" xr:uid="{00000000-0005-0000-0000-00000A000000}"/>
    <cellStyle name="Normal_N36023 (2)" xfId="1" xr:uid="{00000000-0005-0000-0000-00000B000000}"/>
    <cellStyle name="Normal_Sheet1" xfId="16" xr:uid="{49917EA4-E656-4A58-813F-49400FAE2C0A}"/>
    <cellStyle name="Normal_SP" xfId="15" xr:uid="{00000000-0005-0000-0000-00000C000000}"/>
    <cellStyle name="Pojasnjevalno besedilo 2" xfId="12" xr:uid="{00000000-0005-0000-0000-00000D000000}"/>
    <cellStyle name="Valuta" xfId="2" builtinId="4"/>
    <cellStyle name="Valuta 2" xfId="14" xr:uid="{00000000-0005-0000-0000-00000F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KopijaGD%20VO%20T808%20_Gradnikove%20brigade_razpis_1_nova%20trasa%20VP%20+%20J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rocevod_T-808_200_GD"/>
      <sheetName val="Rekapitulacija_VO_GD"/>
      <sheetName val="Vrocevod_P-1669_DN32_GD N trasa"/>
      <sheetName val="JA NOVI"/>
      <sheetName val="JA 192"/>
      <sheetName val="kineta JA NOVI"/>
      <sheetName val="kineta tip 2 JA NOVI"/>
      <sheetName val="kineta JA 192"/>
      <sheetName val="kineta tip 2 JA 192"/>
    </sheetNames>
    <sheetDataSet>
      <sheetData sheetId="0">
        <row r="4">
          <cell r="B4" t="str">
            <v>JA-198 do JA-192</v>
          </cell>
        </row>
      </sheetData>
      <sheetData sheetId="1" refreshError="1"/>
      <sheetData sheetId="2">
        <row r="3">
          <cell r="B3" t="str">
            <v>PRIKLJUČNI VROČEVOD P-1669, DN32</v>
          </cell>
        </row>
      </sheetData>
      <sheetData sheetId="3">
        <row r="4">
          <cell r="B4" t="str">
            <v>Jašek JA NOV Gradnikove brigade</v>
          </cell>
        </row>
      </sheetData>
      <sheetData sheetId="4">
        <row r="4">
          <cell r="B4" t="str">
            <v>Jašek JA 192 Beblerjev trg</v>
          </cell>
        </row>
      </sheetData>
      <sheetData sheetId="5">
        <row r="4">
          <cell r="B4" t="str">
            <v>Priključna kineta Jaška JA NOV Gradnikove brigade</v>
          </cell>
        </row>
      </sheetData>
      <sheetData sheetId="6">
        <row r="4">
          <cell r="B4" t="str">
            <v>SANACIJA ODSEKOV KINET JA - NOVI</v>
          </cell>
        </row>
      </sheetData>
      <sheetData sheetId="7">
        <row r="4">
          <cell r="B4" t="str">
            <v>Priključna kineta Jaška JA 192 Beblerjev trg</v>
          </cell>
        </row>
      </sheetData>
      <sheetData sheetId="8">
        <row r="4">
          <cell r="B4" t="str">
            <v>SANACIJA ODSEKOV KINET JA-192</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E7536-9966-4087-9A4C-2BFB8CFD4166}">
  <sheetPr>
    <tabColor rgb="FF92D050"/>
    <pageSetUpPr fitToPage="1"/>
  </sheetPr>
  <dimension ref="A1:G17"/>
  <sheetViews>
    <sheetView zoomScaleNormal="100" zoomScaleSheetLayoutView="100" workbookViewId="0">
      <selection activeCell="M8" sqref="M8"/>
    </sheetView>
  </sheetViews>
  <sheetFormatPr defaultRowHeight="12.75" x14ac:dyDescent="0.2"/>
  <cols>
    <col min="1" max="1" width="11.85546875" customWidth="1"/>
    <col min="2" max="2" width="9.28515625" customWidth="1"/>
    <col min="6" max="6" width="19" customWidth="1"/>
    <col min="7" max="7" width="24.140625" customWidth="1"/>
  </cols>
  <sheetData>
    <row r="1" spans="1:7" ht="48.75" customHeight="1" x14ac:dyDescent="0.25">
      <c r="B1" s="209"/>
      <c r="C1" s="327" t="s">
        <v>331</v>
      </c>
      <c r="D1" s="327"/>
      <c r="E1" s="327"/>
      <c r="F1" s="327"/>
      <c r="G1" s="327"/>
    </row>
    <row r="2" spans="1:7" ht="15.75" thickBot="1" x14ac:dyDescent="0.3">
      <c r="B2" s="209"/>
      <c r="C2" s="210"/>
      <c r="D2" s="210"/>
      <c r="E2" s="210"/>
      <c r="F2" s="210"/>
      <c r="G2" s="210"/>
    </row>
    <row r="3" spans="1:7" ht="69.75" customHeight="1" thickBot="1" x14ac:dyDescent="0.25">
      <c r="A3" s="211" t="s">
        <v>351</v>
      </c>
      <c r="B3" s="212" t="s">
        <v>332</v>
      </c>
      <c r="C3" s="328" t="s">
        <v>333</v>
      </c>
      <c r="D3" s="329"/>
      <c r="E3" s="329"/>
      <c r="F3" s="330"/>
      <c r="G3" s="213" t="s">
        <v>334</v>
      </c>
    </row>
    <row r="4" spans="1:7" ht="52.5" customHeight="1" thickBot="1" x14ac:dyDescent="0.25">
      <c r="A4" s="214">
        <v>1</v>
      </c>
      <c r="B4" s="214" t="s">
        <v>421</v>
      </c>
      <c r="C4" s="321" t="s">
        <v>424</v>
      </c>
      <c r="D4" s="322"/>
      <c r="E4" s="322"/>
      <c r="F4" s="323"/>
      <c r="G4" s="215">
        <f>+Rekapitulacija_VO_GD!G6</f>
        <v>0</v>
      </c>
    </row>
    <row r="5" spans="1:7" ht="52.5" customHeight="1" thickBot="1" x14ac:dyDescent="0.25">
      <c r="A5" s="214">
        <v>1</v>
      </c>
      <c r="B5" s="214" t="s">
        <v>422</v>
      </c>
      <c r="C5" s="321" t="s">
        <v>425</v>
      </c>
      <c r="D5" s="322"/>
      <c r="E5" s="322"/>
      <c r="F5" s="323"/>
      <c r="G5" s="215">
        <f>+'Rekapitulacija_VO_GD (2)'!G6</f>
        <v>0</v>
      </c>
    </row>
    <row r="6" spans="1:7" ht="52.5" customHeight="1" thickBot="1" x14ac:dyDescent="0.25">
      <c r="A6" s="214">
        <v>1</v>
      </c>
      <c r="B6" s="214" t="s">
        <v>423</v>
      </c>
      <c r="C6" s="321" t="s">
        <v>426</v>
      </c>
      <c r="D6" s="322"/>
      <c r="E6" s="322"/>
      <c r="F6" s="323"/>
      <c r="G6" s="215">
        <f>+'Rekapitulacija_VO_GD (3)'!G6</f>
        <v>0</v>
      </c>
    </row>
    <row r="7" spans="1:7" ht="52.5" customHeight="1" thickBot="1" x14ac:dyDescent="0.25">
      <c r="A7" s="313"/>
      <c r="B7" s="214"/>
      <c r="C7" s="321" t="s">
        <v>432</v>
      </c>
      <c r="D7" s="322"/>
      <c r="E7" s="322"/>
      <c r="F7" s="323"/>
      <c r="G7" s="215">
        <f>SUM(G4:G6)</f>
        <v>0</v>
      </c>
    </row>
    <row r="8" spans="1:7" ht="52.5" customHeight="1" thickBot="1" x14ac:dyDescent="0.25">
      <c r="A8" s="214">
        <v>2</v>
      </c>
      <c r="B8" s="214"/>
      <c r="C8" s="321" t="s">
        <v>352</v>
      </c>
      <c r="D8" s="322"/>
      <c r="E8" s="322"/>
      <c r="F8" s="323"/>
      <c r="G8" s="215">
        <f>+'Rekapitulacija_VO_GD (4)'!G6</f>
        <v>0</v>
      </c>
    </row>
    <row r="9" spans="1:7" ht="24.75" customHeight="1" x14ac:dyDescent="0.25">
      <c r="B9" s="216"/>
      <c r="C9" s="326" t="s">
        <v>335</v>
      </c>
      <c r="D9" s="326"/>
      <c r="E9" s="217"/>
      <c r="F9" s="217"/>
      <c r="G9" s="324">
        <f>SUM(G7,G8)</f>
        <v>0</v>
      </c>
    </row>
    <row r="10" spans="1:7" ht="16.5" thickBot="1" x14ac:dyDescent="0.25">
      <c r="B10" s="218"/>
      <c r="C10" s="319" t="s">
        <v>336</v>
      </c>
      <c r="D10" s="319"/>
      <c r="E10" s="319"/>
      <c r="F10" s="219"/>
      <c r="G10" s="325"/>
    </row>
    <row r="11" spans="1:7" ht="15" x14ac:dyDescent="0.25">
      <c r="B11" s="209"/>
      <c r="C11" s="217"/>
      <c r="D11" s="217"/>
      <c r="E11" s="217"/>
      <c r="F11" s="217"/>
      <c r="G11" s="217"/>
    </row>
    <row r="12" spans="1:7" ht="15" x14ac:dyDescent="0.25">
      <c r="B12" s="209"/>
      <c r="C12" s="217"/>
      <c r="D12" s="217"/>
      <c r="E12" s="217"/>
      <c r="F12" s="217"/>
      <c r="G12" s="217"/>
    </row>
    <row r="13" spans="1:7" ht="15" x14ac:dyDescent="0.25">
      <c r="B13" s="209"/>
      <c r="C13" s="320" t="s">
        <v>337</v>
      </c>
      <c r="D13" s="320"/>
      <c r="E13" s="320"/>
      <c r="F13" s="320"/>
      <c r="G13" s="220" t="s">
        <v>338</v>
      </c>
    </row>
    <row r="14" spans="1:7" x14ac:dyDescent="0.2">
      <c r="B14" s="221"/>
      <c r="C14" s="172"/>
      <c r="D14" s="172"/>
      <c r="E14" s="172"/>
      <c r="F14" s="172"/>
      <c r="G14" s="172"/>
    </row>
    <row r="15" spans="1:7" x14ac:dyDescent="0.2">
      <c r="B15" s="221"/>
      <c r="C15" s="172"/>
      <c r="D15" s="172"/>
      <c r="E15" s="172"/>
      <c r="F15" s="172"/>
      <c r="G15" s="172"/>
    </row>
    <row r="16" spans="1:7" x14ac:dyDescent="0.2">
      <c r="B16" s="222"/>
    </row>
    <row r="17" spans="2:2" x14ac:dyDescent="0.2">
      <c r="B17" s="222"/>
    </row>
  </sheetData>
  <sheetProtection algorithmName="SHA-512" hashValue="1NSnvxYnqyssg7E6DSmf8l7VD8AdpJdXuS6oTjPF8ZO31/hwG3HN5FgQtXomir9L5fM1GVn09yuYB508xbpHVw==" saltValue="KBYcrFXro9NNrZfn+M6KFA==" spinCount="100000" sheet="1" objects="1" scenarios="1"/>
  <mergeCells count="11">
    <mergeCell ref="C1:G1"/>
    <mergeCell ref="C3:F3"/>
    <mergeCell ref="C4:F4"/>
    <mergeCell ref="C5:F5"/>
    <mergeCell ref="C8:F8"/>
    <mergeCell ref="C10:E10"/>
    <mergeCell ref="C13:F13"/>
    <mergeCell ref="C6:F6"/>
    <mergeCell ref="G9:G10"/>
    <mergeCell ref="C9:D9"/>
    <mergeCell ref="C7:F7"/>
  </mergeCells>
  <pageMargins left="0.70866141732283472" right="0.70866141732283472"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640E5-B7F0-47A1-9C23-48A678D2D141}">
  <sheetPr>
    <tabColor rgb="FFFF0000"/>
  </sheetPr>
  <dimension ref="A1:F228"/>
  <sheetViews>
    <sheetView zoomScaleNormal="100" zoomScaleSheetLayoutView="100" workbookViewId="0">
      <selection activeCell="C17" sqref="C17"/>
    </sheetView>
  </sheetViews>
  <sheetFormatPr defaultColWidth="9.140625" defaultRowHeight="12.75" x14ac:dyDescent="0.2"/>
  <cols>
    <col min="1" max="1" width="6.7109375" style="26" bestFit="1" customWidth="1"/>
    <col min="2" max="2" width="50.7109375" style="73"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c r="B1" s="66"/>
      <c r="C1" s="26"/>
      <c r="D1" s="27"/>
    </row>
    <row r="2" spans="1:6" x14ac:dyDescent="0.2">
      <c r="A2" s="25" t="s">
        <v>348</v>
      </c>
      <c r="B2" s="66" t="s">
        <v>312</v>
      </c>
      <c r="C2" s="26"/>
      <c r="D2" s="27"/>
    </row>
    <row r="3" spans="1:6" x14ac:dyDescent="0.2">
      <c r="A3" s="25"/>
      <c r="B3" s="66" t="s">
        <v>428</v>
      </c>
      <c r="C3" s="26"/>
      <c r="D3" s="27"/>
    </row>
    <row r="4" spans="1:6" ht="76.5" x14ac:dyDescent="0.2">
      <c r="A4" s="112" t="s">
        <v>0</v>
      </c>
      <c r="B4" s="113" t="s">
        <v>34</v>
      </c>
      <c r="C4" s="114" t="s">
        <v>8</v>
      </c>
      <c r="D4" s="114" t="s">
        <v>9</v>
      </c>
      <c r="E4" s="115" t="s">
        <v>38</v>
      </c>
      <c r="F4" s="115" t="s">
        <v>39</v>
      </c>
    </row>
    <row r="5" spans="1:6" x14ac:dyDescent="0.2">
      <c r="A5" s="97">
        <v>1</v>
      </c>
      <c r="B5" s="67"/>
      <c r="C5" s="31"/>
      <c r="D5" s="32"/>
      <c r="E5" s="33"/>
      <c r="F5" s="31"/>
    </row>
    <row r="6" spans="1:6" x14ac:dyDescent="0.2">
      <c r="A6" s="223"/>
      <c r="B6" s="66" t="s">
        <v>113</v>
      </c>
    </row>
    <row r="7" spans="1:6" x14ac:dyDescent="0.2">
      <c r="A7" s="223"/>
      <c r="B7" s="355" t="s">
        <v>112</v>
      </c>
      <c r="C7" s="355"/>
      <c r="D7" s="355"/>
      <c r="E7" s="355"/>
      <c r="F7" s="355"/>
    </row>
    <row r="8" spans="1:6" x14ac:dyDescent="0.2">
      <c r="A8" s="223"/>
      <c r="B8" s="355"/>
      <c r="C8" s="355"/>
      <c r="D8" s="355"/>
      <c r="E8" s="355"/>
      <c r="F8" s="355"/>
    </row>
    <row r="9" spans="1:6" x14ac:dyDescent="0.2">
      <c r="A9" s="223"/>
    </row>
    <row r="10" spans="1:6" x14ac:dyDescent="0.2">
      <c r="A10" s="97"/>
      <c r="B10" s="67"/>
      <c r="C10" s="31"/>
      <c r="D10" s="32"/>
      <c r="E10" s="33"/>
      <c r="F10" s="31"/>
    </row>
    <row r="11" spans="1:6" x14ac:dyDescent="0.2">
      <c r="A11" s="225">
        <f>COUNT(A5+1)</f>
        <v>1</v>
      </c>
      <c r="B11" s="231" t="s">
        <v>10</v>
      </c>
      <c r="C11" s="230"/>
      <c r="D11" s="228"/>
      <c r="E11" s="229"/>
      <c r="F11" s="229"/>
    </row>
    <row r="12" spans="1:6" ht="38.25" x14ac:dyDescent="0.2">
      <c r="A12" s="225"/>
      <c r="B12" s="226" t="s">
        <v>45</v>
      </c>
      <c r="C12" s="230"/>
      <c r="D12" s="228"/>
      <c r="E12" s="229"/>
      <c r="F12" s="229"/>
    </row>
    <row r="13" spans="1:6" ht="14.25" x14ac:dyDescent="0.2">
      <c r="A13" s="225"/>
      <c r="B13" s="226" t="s">
        <v>155</v>
      </c>
      <c r="C13" s="227">
        <v>30</v>
      </c>
      <c r="D13" s="228" t="s">
        <v>37</v>
      </c>
      <c r="E13" s="233">
        <v>0</v>
      </c>
      <c r="F13" s="229">
        <f>C13*E13</f>
        <v>0</v>
      </c>
    </row>
    <row r="14" spans="1:6" x14ac:dyDescent="0.2">
      <c r="A14" s="241"/>
      <c r="B14" s="239"/>
      <c r="C14" s="240"/>
      <c r="D14" s="76"/>
      <c r="E14" s="77"/>
      <c r="F14" s="77"/>
    </row>
    <row r="15" spans="1:6" x14ac:dyDescent="0.2">
      <c r="A15" s="254"/>
      <c r="B15" s="234"/>
      <c r="C15" s="235"/>
      <c r="D15" s="236"/>
      <c r="E15" s="237"/>
      <c r="F15" s="237"/>
    </row>
    <row r="16" spans="1:6" x14ac:dyDescent="0.2">
      <c r="A16" s="225">
        <f>COUNT($A$11:A15)+1</f>
        <v>2</v>
      </c>
      <c r="B16" s="231" t="s">
        <v>11</v>
      </c>
      <c r="C16" s="227"/>
      <c r="D16" s="228"/>
      <c r="E16" s="229"/>
      <c r="F16" s="229"/>
    </row>
    <row r="17" spans="1:6" ht="38.25" x14ac:dyDescent="0.2">
      <c r="A17" s="225"/>
      <c r="B17" s="226" t="s">
        <v>117</v>
      </c>
      <c r="C17" s="227"/>
      <c r="D17" s="228"/>
      <c r="E17" s="229"/>
      <c r="F17" s="229"/>
    </row>
    <row r="18" spans="1:6" x14ac:dyDescent="0.2">
      <c r="A18" s="225"/>
      <c r="B18" s="231" t="s">
        <v>293</v>
      </c>
      <c r="C18" s="227">
        <v>1</v>
      </c>
      <c r="D18" s="228" t="s">
        <v>1</v>
      </c>
      <c r="E18" s="45"/>
      <c r="F18" s="229">
        <f>C18*E18</f>
        <v>0</v>
      </c>
    </row>
    <row r="19" spans="1:6" x14ac:dyDescent="0.2">
      <c r="A19" s="241"/>
      <c r="B19" s="239"/>
      <c r="C19" s="240"/>
      <c r="D19" s="76"/>
      <c r="E19" s="77"/>
      <c r="F19" s="77"/>
    </row>
    <row r="20" spans="1:6" x14ac:dyDescent="0.2">
      <c r="A20" s="254"/>
      <c r="B20" s="234"/>
      <c r="C20" s="235"/>
      <c r="D20" s="236"/>
      <c r="E20" s="237"/>
      <c r="F20" s="238"/>
    </row>
    <row r="21" spans="1:6" x14ac:dyDescent="0.2">
      <c r="A21" s="225">
        <f>COUNT($A$11:A20)+1</f>
        <v>3</v>
      </c>
      <c r="B21" s="231" t="s">
        <v>16</v>
      </c>
      <c r="C21" s="227"/>
      <c r="D21" s="228"/>
      <c r="E21" s="229"/>
      <c r="F21" s="230"/>
    </row>
    <row r="22" spans="1:6" ht="38.25" x14ac:dyDescent="0.2">
      <c r="A22" s="225"/>
      <c r="B22" s="226" t="s">
        <v>36</v>
      </c>
      <c r="C22" s="227"/>
      <c r="D22" s="228"/>
      <c r="E22" s="229"/>
      <c r="F22" s="230"/>
    </row>
    <row r="23" spans="1:6" ht="14.25" x14ac:dyDescent="0.2">
      <c r="A23" s="225"/>
      <c r="B23" s="226"/>
      <c r="C23" s="227">
        <v>5</v>
      </c>
      <c r="D23" s="228" t="s">
        <v>37</v>
      </c>
      <c r="E23" s="45"/>
      <c r="F23" s="229">
        <f>C23*E23</f>
        <v>0</v>
      </c>
    </row>
    <row r="24" spans="1:6" x14ac:dyDescent="0.2">
      <c r="A24" s="241"/>
      <c r="B24" s="239"/>
      <c r="C24" s="240"/>
      <c r="D24" s="76"/>
      <c r="E24" s="77"/>
      <c r="F24" s="77"/>
    </row>
    <row r="25" spans="1:6" x14ac:dyDescent="0.2">
      <c r="A25" s="254"/>
      <c r="B25" s="234"/>
      <c r="C25" s="235"/>
      <c r="D25" s="236"/>
      <c r="E25" s="237"/>
      <c r="F25" s="238"/>
    </row>
    <row r="26" spans="1:6" x14ac:dyDescent="0.2">
      <c r="A26" s="225">
        <f>COUNT($A$11:A25)+1</f>
        <v>4</v>
      </c>
      <c r="B26" s="231" t="s">
        <v>46</v>
      </c>
      <c r="C26" s="227"/>
      <c r="D26" s="228"/>
      <c r="E26" s="229"/>
      <c r="F26" s="230"/>
    </row>
    <row r="27" spans="1:6" ht="63.75" x14ac:dyDescent="0.2">
      <c r="A27" s="225"/>
      <c r="B27" s="226" t="s">
        <v>47</v>
      </c>
      <c r="C27" s="227"/>
      <c r="D27" s="228"/>
      <c r="E27" s="229"/>
      <c r="F27" s="230"/>
    </row>
    <row r="28" spans="1:6" x14ac:dyDescent="0.2">
      <c r="A28" s="225"/>
      <c r="B28" s="231" t="s">
        <v>293</v>
      </c>
      <c r="C28" s="227">
        <v>1</v>
      </c>
      <c r="D28" s="228" t="s">
        <v>1</v>
      </c>
      <c r="E28" s="45"/>
      <c r="F28" s="229">
        <f>C28*E28</f>
        <v>0</v>
      </c>
    </row>
    <row r="29" spans="1:6" x14ac:dyDescent="0.2">
      <c r="A29" s="241"/>
      <c r="B29" s="239"/>
      <c r="C29" s="240"/>
      <c r="D29" s="76"/>
      <c r="E29" s="77"/>
      <c r="F29" s="77"/>
    </row>
    <row r="30" spans="1:6" x14ac:dyDescent="0.2">
      <c r="A30" s="254"/>
      <c r="B30" s="234"/>
      <c r="C30" s="235"/>
      <c r="D30" s="236"/>
      <c r="E30" s="237"/>
      <c r="F30" s="238"/>
    </row>
    <row r="31" spans="1:6" x14ac:dyDescent="0.2">
      <c r="A31" s="225">
        <f>COUNT($A$11:A30)+1</f>
        <v>5</v>
      </c>
      <c r="B31" s="231" t="s">
        <v>48</v>
      </c>
      <c r="C31" s="227"/>
      <c r="D31" s="228"/>
      <c r="E31" s="229"/>
      <c r="F31" s="230"/>
    </row>
    <row r="32" spans="1:6" ht="51" x14ac:dyDescent="0.2">
      <c r="A32" s="225"/>
      <c r="B32" s="226" t="s">
        <v>49</v>
      </c>
      <c r="C32" s="227"/>
      <c r="D32" s="228"/>
      <c r="E32" s="229"/>
      <c r="F32" s="230"/>
    </row>
    <row r="33" spans="1:6" ht="14.25" x14ac:dyDescent="0.2">
      <c r="A33" s="225"/>
      <c r="B33" s="226"/>
      <c r="C33" s="227">
        <v>70</v>
      </c>
      <c r="D33" s="228" t="s">
        <v>43</v>
      </c>
      <c r="E33" s="45"/>
      <c r="F33" s="229">
        <f>C33*E33</f>
        <v>0</v>
      </c>
    </row>
    <row r="34" spans="1:6" x14ac:dyDescent="0.2">
      <c r="A34" s="241"/>
      <c r="B34" s="239"/>
      <c r="C34" s="240"/>
      <c r="D34" s="76"/>
      <c r="E34" s="77"/>
      <c r="F34" s="77"/>
    </row>
    <row r="35" spans="1:6" x14ac:dyDescent="0.2">
      <c r="A35" s="254"/>
      <c r="B35" s="234"/>
      <c r="C35" s="235"/>
      <c r="D35" s="236"/>
      <c r="E35" s="237"/>
      <c r="F35" s="238"/>
    </row>
    <row r="36" spans="1:6" ht="25.5" x14ac:dyDescent="0.2">
      <c r="A36" s="225">
        <f>COUNT($A$11:A35)+1</f>
        <v>6</v>
      </c>
      <c r="B36" s="231" t="s">
        <v>50</v>
      </c>
      <c r="C36" s="227"/>
      <c r="D36" s="228"/>
      <c r="E36" s="229"/>
      <c r="F36" s="230"/>
    </row>
    <row r="37" spans="1:6" ht="51" x14ac:dyDescent="0.2">
      <c r="A37" s="225"/>
      <c r="B37" s="226" t="s">
        <v>51</v>
      </c>
      <c r="C37" s="227"/>
      <c r="D37" s="228"/>
      <c r="E37" s="229"/>
      <c r="F37" s="230"/>
    </row>
    <row r="38" spans="1:6" ht="14.25" x14ac:dyDescent="0.2">
      <c r="A38" s="225"/>
      <c r="B38" s="226"/>
      <c r="C38" s="227">
        <v>90</v>
      </c>
      <c r="D38" s="228" t="s">
        <v>43</v>
      </c>
      <c r="E38" s="45"/>
      <c r="F38" s="229">
        <f>C38*E38</f>
        <v>0</v>
      </c>
    </row>
    <row r="39" spans="1:6" x14ac:dyDescent="0.2">
      <c r="A39" s="241"/>
      <c r="B39" s="239"/>
      <c r="C39" s="240"/>
      <c r="D39" s="76"/>
      <c r="E39" s="77"/>
      <c r="F39" s="77"/>
    </row>
    <row r="40" spans="1:6" x14ac:dyDescent="0.2">
      <c r="A40" s="254"/>
      <c r="B40" s="234"/>
      <c r="C40" s="235"/>
      <c r="D40" s="236"/>
      <c r="E40" s="237"/>
      <c r="F40" s="237"/>
    </row>
    <row r="41" spans="1:6" x14ac:dyDescent="0.2">
      <c r="A41" s="225">
        <f>COUNT($A$11:A39)+1</f>
        <v>7</v>
      </c>
      <c r="B41" s="264" t="s">
        <v>56</v>
      </c>
      <c r="C41" s="227"/>
      <c r="D41" s="228"/>
      <c r="E41" s="229"/>
      <c r="F41" s="230"/>
    </row>
    <row r="42" spans="1:6" ht="38.25" x14ac:dyDescent="0.2">
      <c r="A42" s="225"/>
      <c r="B42" s="226" t="s">
        <v>57</v>
      </c>
      <c r="C42" s="227"/>
      <c r="D42" s="228"/>
      <c r="E42" s="229"/>
      <c r="F42" s="230"/>
    </row>
    <row r="43" spans="1:6" ht="14.25" x14ac:dyDescent="0.2">
      <c r="A43" s="225"/>
      <c r="B43" s="226"/>
      <c r="C43" s="227">
        <v>15</v>
      </c>
      <c r="D43" s="228" t="s">
        <v>37</v>
      </c>
      <c r="E43" s="45"/>
      <c r="F43" s="229">
        <f>E43*C43</f>
        <v>0</v>
      </c>
    </row>
    <row r="44" spans="1:6" x14ac:dyDescent="0.2">
      <c r="A44" s="241"/>
      <c r="B44" s="239"/>
      <c r="C44" s="240"/>
      <c r="D44" s="76"/>
      <c r="E44" s="77"/>
      <c r="F44" s="77"/>
    </row>
    <row r="45" spans="1:6" x14ac:dyDescent="0.2">
      <c r="A45" s="254"/>
      <c r="B45" s="234"/>
      <c r="C45" s="235"/>
      <c r="D45" s="236"/>
      <c r="E45" s="237"/>
      <c r="F45" s="238"/>
    </row>
    <row r="46" spans="1:6" x14ac:dyDescent="0.2">
      <c r="A46" s="225">
        <f>COUNT($A$11:A45)+1</f>
        <v>8</v>
      </c>
      <c r="B46" s="265" t="s">
        <v>58</v>
      </c>
      <c r="C46" s="227"/>
      <c r="D46" s="228"/>
      <c r="E46" s="229"/>
      <c r="F46" s="230"/>
    </row>
    <row r="47" spans="1:6" ht="63.75" x14ac:dyDescent="0.2">
      <c r="A47" s="225"/>
      <c r="B47" s="226" t="s">
        <v>59</v>
      </c>
      <c r="C47" s="227"/>
      <c r="D47" s="228"/>
      <c r="E47" s="229"/>
      <c r="F47" s="230"/>
    </row>
    <row r="48" spans="1:6" ht="14.25" x14ac:dyDescent="0.2">
      <c r="A48" s="225"/>
      <c r="B48" s="266"/>
      <c r="C48" s="227">
        <v>5</v>
      </c>
      <c r="D48" s="228" t="s">
        <v>37</v>
      </c>
      <c r="E48" s="45"/>
      <c r="F48" s="229">
        <f>E48*C48</f>
        <v>0</v>
      </c>
    </row>
    <row r="49" spans="1:6" x14ac:dyDescent="0.2">
      <c r="A49" s="241"/>
      <c r="B49" s="267"/>
      <c r="C49" s="240"/>
      <c r="D49" s="76"/>
      <c r="E49" s="77"/>
      <c r="F49" s="77"/>
    </row>
    <row r="50" spans="1:6" x14ac:dyDescent="0.2">
      <c r="A50" s="254"/>
      <c r="B50" s="268"/>
      <c r="C50" s="235"/>
      <c r="D50" s="236"/>
      <c r="E50" s="237"/>
      <c r="F50" s="237"/>
    </row>
    <row r="51" spans="1:6" x14ac:dyDescent="0.2">
      <c r="A51" s="225">
        <f>COUNT($A$11:A50)+1</f>
        <v>9</v>
      </c>
      <c r="B51" s="269" t="s">
        <v>60</v>
      </c>
      <c r="C51" s="227"/>
      <c r="D51" s="228"/>
      <c r="E51" s="229"/>
      <c r="F51" s="229"/>
    </row>
    <row r="52" spans="1:6" ht="63.75" x14ac:dyDescent="0.2">
      <c r="A52" s="225"/>
      <c r="B52" s="226" t="s">
        <v>61</v>
      </c>
      <c r="C52" s="227"/>
      <c r="D52" s="228"/>
      <c r="E52" s="229"/>
      <c r="F52" s="229"/>
    </row>
    <row r="53" spans="1:6" ht="14.25" x14ac:dyDescent="0.2">
      <c r="A53" s="225"/>
      <c r="B53" s="266"/>
      <c r="C53" s="227">
        <v>15</v>
      </c>
      <c r="D53" s="228" t="s">
        <v>37</v>
      </c>
      <c r="E53" s="45"/>
      <c r="F53" s="229">
        <f>E53*C53</f>
        <v>0</v>
      </c>
    </row>
    <row r="54" spans="1:6" x14ac:dyDescent="0.2">
      <c r="A54" s="241"/>
      <c r="B54" s="267"/>
      <c r="C54" s="240"/>
      <c r="D54" s="76"/>
      <c r="E54" s="77"/>
      <c r="F54" s="77"/>
    </row>
    <row r="55" spans="1:6" x14ac:dyDescent="0.2">
      <c r="A55" s="105"/>
      <c r="B55" s="234"/>
      <c r="C55" s="235"/>
      <c r="D55" s="236"/>
      <c r="E55" s="237"/>
      <c r="F55" s="238"/>
    </row>
    <row r="56" spans="1:6" x14ac:dyDescent="0.2">
      <c r="A56" s="225">
        <f>COUNT($A$11:A55)+1</f>
        <v>10</v>
      </c>
      <c r="B56" s="231" t="s">
        <v>12</v>
      </c>
      <c r="C56" s="227"/>
      <c r="D56" s="228"/>
      <c r="E56" s="229"/>
      <c r="F56" s="230"/>
    </row>
    <row r="57" spans="1:6" ht="38.25" x14ac:dyDescent="0.2">
      <c r="A57" s="232"/>
      <c r="B57" s="226" t="s">
        <v>14</v>
      </c>
      <c r="C57" s="227"/>
      <c r="D57" s="228"/>
      <c r="E57" s="229"/>
      <c r="F57" s="230"/>
    </row>
    <row r="58" spans="1:6" ht="14.25" x14ac:dyDescent="0.2">
      <c r="A58" s="232"/>
      <c r="B58" s="226"/>
      <c r="C58" s="227">
        <v>10</v>
      </c>
      <c r="D58" s="228" t="s">
        <v>43</v>
      </c>
      <c r="E58" s="45"/>
      <c r="F58" s="229">
        <f>C58*E58</f>
        <v>0</v>
      </c>
    </row>
    <row r="59" spans="1:6" x14ac:dyDescent="0.2">
      <c r="A59" s="104"/>
      <c r="B59" s="239"/>
      <c r="C59" s="240"/>
      <c r="D59" s="76"/>
      <c r="E59" s="77"/>
      <c r="F59" s="77"/>
    </row>
    <row r="60" spans="1:6" x14ac:dyDescent="0.2">
      <c r="A60" s="105"/>
      <c r="B60" s="234"/>
      <c r="C60" s="235"/>
      <c r="D60" s="236"/>
      <c r="E60" s="237"/>
      <c r="F60" s="238"/>
    </row>
    <row r="61" spans="1:6" x14ac:dyDescent="0.2">
      <c r="A61" s="225">
        <f>COUNT($A$11:A60)+1</f>
        <v>11</v>
      </c>
      <c r="B61" s="231" t="s">
        <v>13</v>
      </c>
      <c r="C61" s="227"/>
      <c r="D61" s="228"/>
      <c r="E61" s="229"/>
      <c r="F61" s="230"/>
    </row>
    <row r="62" spans="1:6" ht="38.25" x14ac:dyDescent="0.2">
      <c r="A62" s="232"/>
      <c r="B62" s="226" t="s">
        <v>31</v>
      </c>
      <c r="C62" s="227"/>
      <c r="D62" s="228"/>
      <c r="E62" s="229"/>
      <c r="F62" s="230"/>
    </row>
    <row r="63" spans="1:6" ht="14.25" x14ac:dyDescent="0.2">
      <c r="A63" s="232"/>
      <c r="B63" s="226"/>
      <c r="C63" s="227">
        <v>200</v>
      </c>
      <c r="D63" s="228" t="s">
        <v>43</v>
      </c>
      <c r="E63" s="45"/>
      <c r="F63" s="229">
        <f>C63*E63</f>
        <v>0</v>
      </c>
    </row>
    <row r="64" spans="1:6" x14ac:dyDescent="0.2">
      <c r="A64" s="104"/>
      <c r="B64" s="239"/>
      <c r="C64" s="240"/>
      <c r="D64" s="76"/>
      <c r="E64" s="77"/>
      <c r="F64" s="77"/>
    </row>
    <row r="65" spans="1:6" x14ac:dyDescent="0.2">
      <c r="A65" s="105"/>
      <c r="B65" s="234"/>
      <c r="C65" s="235"/>
      <c r="D65" s="236"/>
      <c r="E65" s="237"/>
      <c r="F65" s="238"/>
    </row>
    <row r="66" spans="1:6" x14ac:dyDescent="0.2">
      <c r="A66" s="225">
        <f>COUNT($A$11:A65)+1</f>
        <v>12</v>
      </c>
      <c r="B66" s="231" t="s">
        <v>66</v>
      </c>
      <c r="C66" s="227"/>
      <c r="D66" s="228"/>
      <c r="E66" s="229"/>
      <c r="F66" s="229"/>
    </row>
    <row r="67" spans="1:6" ht="38.25" x14ac:dyDescent="0.2">
      <c r="A67" s="232"/>
      <c r="B67" s="226" t="s">
        <v>67</v>
      </c>
      <c r="C67" s="227"/>
      <c r="D67" s="228"/>
      <c r="E67" s="229"/>
      <c r="F67" s="229"/>
    </row>
    <row r="68" spans="1:6" x14ac:dyDescent="0.2">
      <c r="A68" s="232"/>
      <c r="B68" s="226"/>
      <c r="C68" s="227">
        <v>4</v>
      </c>
      <c r="D68" s="228" t="s">
        <v>35</v>
      </c>
      <c r="E68" s="45"/>
      <c r="F68" s="229">
        <f>C68*E68</f>
        <v>0</v>
      </c>
    </row>
    <row r="69" spans="1:6" x14ac:dyDescent="0.2">
      <c r="A69" s="104"/>
      <c r="B69" s="239"/>
      <c r="C69" s="240"/>
      <c r="D69" s="76"/>
      <c r="E69" s="77"/>
      <c r="F69" s="77"/>
    </row>
    <row r="70" spans="1:6" x14ac:dyDescent="0.2">
      <c r="A70" s="105"/>
      <c r="B70" s="234"/>
      <c r="C70" s="235"/>
      <c r="D70" s="236"/>
      <c r="E70" s="237"/>
      <c r="F70" s="237"/>
    </row>
    <row r="71" spans="1:6" x14ac:dyDescent="0.2">
      <c r="A71" s="225">
        <f>COUNT($A$11:A70)+1</f>
        <v>13</v>
      </c>
      <c r="B71" s="231" t="s">
        <v>68</v>
      </c>
      <c r="C71" s="227"/>
      <c r="D71" s="228"/>
      <c r="E71" s="229"/>
      <c r="F71" s="229"/>
    </row>
    <row r="72" spans="1:6" ht="25.5" x14ac:dyDescent="0.2">
      <c r="A72" s="232"/>
      <c r="B72" s="226" t="s">
        <v>69</v>
      </c>
      <c r="C72" s="227"/>
      <c r="D72" s="228"/>
      <c r="E72" s="229"/>
      <c r="F72" s="229"/>
    </row>
    <row r="73" spans="1:6" ht="14.25" x14ac:dyDescent="0.2">
      <c r="A73" s="232"/>
      <c r="B73" s="226"/>
      <c r="C73" s="227">
        <v>38</v>
      </c>
      <c r="D73" s="228" t="s">
        <v>37</v>
      </c>
      <c r="E73" s="45"/>
      <c r="F73" s="229">
        <f>C73*E73</f>
        <v>0</v>
      </c>
    </row>
    <row r="74" spans="1:6" x14ac:dyDescent="0.2">
      <c r="A74" s="104"/>
      <c r="B74" s="239"/>
      <c r="C74" s="240"/>
      <c r="D74" s="76"/>
      <c r="E74" s="77"/>
      <c r="F74" s="77"/>
    </row>
    <row r="75" spans="1:6" x14ac:dyDescent="0.2">
      <c r="A75" s="105"/>
      <c r="B75" s="234"/>
      <c r="C75" s="235"/>
      <c r="D75" s="236"/>
      <c r="E75" s="237"/>
      <c r="F75" s="238"/>
    </row>
    <row r="76" spans="1:6" x14ac:dyDescent="0.2">
      <c r="A76" s="225">
        <f>COUNT($A$11:A75)+1</f>
        <v>14</v>
      </c>
      <c r="B76" s="231" t="s">
        <v>251</v>
      </c>
      <c r="C76" s="227"/>
      <c r="D76" s="228"/>
      <c r="E76" s="229"/>
      <c r="F76" s="230"/>
    </row>
    <row r="77" spans="1:6" ht="63.75" x14ac:dyDescent="0.2">
      <c r="A77" s="232"/>
      <c r="B77" s="226" t="s">
        <v>89</v>
      </c>
      <c r="C77" s="227"/>
      <c r="D77" s="228"/>
      <c r="E77" s="229"/>
      <c r="F77" s="230"/>
    </row>
    <row r="78" spans="1:6" ht="25.5" x14ac:dyDescent="0.2">
      <c r="A78" s="232"/>
      <c r="B78" s="226" t="s">
        <v>249</v>
      </c>
      <c r="C78" s="227">
        <v>200</v>
      </c>
      <c r="D78" s="228" t="s">
        <v>43</v>
      </c>
      <c r="E78" s="45"/>
      <c r="F78" s="229">
        <f>C78*E78</f>
        <v>0</v>
      </c>
    </row>
    <row r="79" spans="1:6" x14ac:dyDescent="0.2">
      <c r="A79" s="104"/>
      <c r="B79" s="239"/>
      <c r="C79" s="240"/>
      <c r="D79" s="76"/>
      <c r="E79" s="77"/>
      <c r="F79" s="77"/>
    </row>
    <row r="80" spans="1:6" x14ac:dyDescent="0.2">
      <c r="A80" s="105"/>
      <c r="B80" s="234"/>
      <c r="C80" s="235"/>
      <c r="D80" s="236"/>
      <c r="E80" s="237"/>
      <c r="F80" s="238"/>
    </row>
    <row r="81" spans="1:6" x14ac:dyDescent="0.2">
      <c r="A81" s="225">
        <f>COUNT($A$11:A80)+1</f>
        <v>15</v>
      </c>
      <c r="B81" s="231" t="s">
        <v>70</v>
      </c>
      <c r="C81" s="227"/>
      <c r="D81" s="228"/>
      <c r="E81" s="229"/>
      <c r="F81" s="230"/>
    </row>
    <row r="82" spans="1:6" ht="63.75" x14ac:dyDescent="0.2">
      <c r="A82" s="232"/>
      <c r="B82" s="226" t="s">
        <v>89</v>
      </c>
      <c r="C82" s="227"/>
      <c r="D82" s="228"/>
      <c r="E82" s="229"/>
      <c r="F82" s="230"/>
    </row>
    <row r="83" spans="1:6" x14ac:dyDescent="0.2">
      <c r="A83" s="232"/>
      <c r="B83" s="231" t="s">
        <v>71</v>
      </c>
      <c r="C83" s="227"/>
      <c r="D83" s="228"/>
      <c r="E83" s="229"/>
      <c r="F83" s="230"/>
    </row>
    <row r="84" spans="1:6" ht="25.5" x14ac:dyDescent="0.2">
      <c r="A84" s="232"/>
      <c r="B84" s="226" t="s">
        <v>72</v>
      </c>
      <c r="C84" s="227">
        <v>10</v>
      </c>
      <c r="D84" s="228" t="s">
        <v>43</v>
      </c>
      <c r="E84" s="45"/>
      <c r="F84" s="229">
        <f>C84*E84</f>
        <v>0</v>
      </c>
    </row>
    <row r="85" spans="1:6" ht="25.5" x14ac:dyDescent="0.2">
      <c r="A85" s="232"/>
      <c r="B85" s="226" t="s">
        <v>90</v>
      </c>
      <c r="C85" s="227">
        <v>10</v>
      </c>
      <c r="D85" s="228" t="s">
        <v>43</v>
      </c>
      <c r="E85" s="45"/>
      <c r="F85" s="229">
        <f>C85*E85</f>
        <v>0</v>
      </c>
    </row>
    <row r="86" spans="1:6" x14ac:dyDescent="0.2">
      <c r="A86" s="104"/>
      <c r="B86" s="239"/>
      <c r="C86" s="240"/>
      <c r="D86" s="76"/>
      <c r="E86" s="77"/>
      <c r="F86" s="77"/>
    </row>
    <row r="87" spans="1:6" ht="14.25" x14ac:dyDescent="0.2">
      <c r="A87" s="105"/>
      <c r="B87" s="271"/>
      <c r="C87" s="235"/>
      <c r="D87" s="236"/>
      <c r="E87" s="237"/>
      <c r="F87" s="238"/>
    </row>
    <row r="88" spans="1:6" x14ac:dyDescent="0.2">
      <c r="A88" s="225">
        <f>COUNT($A$11:A87)+1</f>
        <v>16</v>
      </c>
      <c r="B88" s="231" t="s">
        <v>73</v>
      </c>
      <c r="C88" s="227"/>
      <c r="D88" s="228"/>
      <c r="E88" s="229"/>
      <c r="F88" s="230"/>
    </row>
    <row r="89" spans="1:6" ht="63.75" x14ac:dyDescent="0.2">
      <c r="A89" s="232"/>
      <c r="B89" s="226" t="s">
        <v>114</v>
      </c>
      <c r="C89" s="227"/>
      <c r="D89" s="228"/>
      <c r="E89" s="229"/>
      <c r="F89" s="230"/>
    </row>
    <row r="90" spans="1:6" ht="14.25" x14ac:dyDescent="0.2">
      <c r="A90" s="232"/>
      <c r="B90" s="272"/>
      <c r="C90" s="227">
        <v>200</v>
      </c>
      <c r="D90" s="228" t="s">
        <v>43</v>
      </c>
      <c r="E90" s="45"/>
      <c r="F90" s="229">
        <f>+E90*C90</f>
        <v>0</v>
      </c>
    </row>
    <row r="91" spans="1:6" ht="14.25" x14ac:dyDescent="0.2">
      <c r="A91" s="104"/>
      <c r="B91" s="273"/>
      <c r="C91" s="240"/>
      <c r="D91" s="76"/>
      <c r="E91" s="77"/>
      <c r="F91" s="77"/>
    </row>
    <row r="92" spans="1:6" x14ac:dyDescent="0.2">
      <c r="A92" s="105"/>
      <c r="B92" s="234"/>
      <c r="C92" s="235"/>
      <c r="D92" s="236"/>
      <c r="E92" s="237"/>
      <c r="F92" s="238"/>
    </row>
    <row r="93" spans="1:6" x14ac:dyDescent="0.2">
      <c r="A93" s="225">
        <f>COUNT($A$11:A92)+1</f>
        <v>17</v>
      </c>
      <c r="B93" s="231" t="s">
        <v>245</v>
      </c>
      <c r="C93" s="227"/>
      <c r="D93" s="228"/>
      <c r="E93" s="229"/>
      <c r="F93" s="230"/>
    </row>
    <row r="94" spans="1:6" ht="38.25" x14ac:dyDescent="0.2">
      <c r="A94" s="232"/>
      <c r="B94" s="226" t="s">
        <v>244</v>
      </c>
      <c r="C94" s="227"/>
      <c r="D94" s="228"/>
      <c r="E94" s="229"/>
      <c r="F94" s="230"/>
    </row>
    <row r="95" spans="1:6" ht="14.25" x14ac:dyDescent="0.2">
      <c r="A95" s="232"/>
      <c r="B95" s="226"/>
      <c r="C95" s="227">
        <v>8</v>
      </c>
      <c r="D95" s="228" t="s">
        <v>37</v>
      </c>
      <c r="E95" s="45"/>
      <c r="F95" s="229">
        <f>C95*E95</f>
        <v>0</v>
      </c>
    </row>
    <row r="96" spans="1:6" x14ac:dyDescent="0.2">
      <c r="A96" s="104"/>
      <c r="B96" s="239"/>
      <c r="C96" s="240"/>
      <c r="D96" s="76"/>
      <c r="E96" s="77"/>
      <c r="F96" s="77"/>
    </row>
    <row r="97" spans="1:6" x14ac:dyDescent="0.2">
      <c r="A97" s="105"/>
      <c r="B97" s="234"/>
      <c r="C97" s="235"/>
      <c r="D97" s="236"/>
      <c r="E97" s="237"/>
      <c r="F97" s="238"/>
    </row>
    <row r="98" spans="1:6" x14ac:dyDescent="0.2">
      <c r="A98" s="225">
        <f>COUNT($A$11:A97)+1</f>
        <v>18</v>
      </c>
      <c r="B98" s="231" t="s">
        <v>243</v>
      </c>
      <c r="C98" s="227"/>
      <c r="D98" s="228"/>
      <c r="E98" s="229"/>
      <c r="F98" s="229"/>
    </row>
    <row r="99" spans="1:6" ht="51" x14ac:dyDescent="0.2">
      <c r="A99" s="232"/>
      <c r="B99" s="226" t="s">
        <v>242</v>
      </c>
      <c r="C99" s="227"/>
      <c r="D99" s="228"/>
      <c r="E99" s="229"/>
      <c r="F99" s="230"/>
    </row>
    <row r="100" spans="1:6" ht="14.25" x14ac:dyDescent="0.2">
      <c r="A100" s="232"/>
      <c r="B100" s="226"/>
      <c r="C100" s="227">
        <v>6</v>
      </c>
      <c r="D100" s="228" t="s">
        <v>37</v>
      </c>
      <c r="E100" s="45"/>
      <c r="F100" s="229">
        <f>C100*E100</f>
        <v>0</v>
      </c>
    </row>
    <row r="101" spans="1:6" x14ac:dyDescent="0.2">
      <c r="A101" s="104"/>
      <c r="B101" s="239"/>
      <c r="C101" s="240"/>
      <c r="D101" s="76"/>
      <c r="E101" s="77"/>
      <c r="F101" s="77"/>
    </row>
    <row r="102" spans="1:6" x14ac:dyDescent="0.2">
      <c r="A102" s="105"/>
      <c r="B102" s="234"/>
      <c r="C102" s="235"/>
      <c r="D102" s="236"/>
      <c r="E102" s="237"/>
      <c r="F102" s="237"/>
    </row>
    <row r="103" spans="1:6" x14ac:dyDescent="0.2">
      <c r="A103" s="225">
        <f>COUNT($A$11:A102)+1</f>
        <v>19</v>
      </c>
      <c r="B103" s="231" t="s">
        <v>241</v>
      </c>
      <c r="C103" s="227"/>
      <c r="D103" s="228"/>
      <c r="E103" s="229"/>
      <c r="F103" s="229"/>
    </row>
    <row r="104" spans="1:6" ht="63.75" x14ac:dyDescent="0.2">
      <c r="A104" s="232"/>
      <c r="B104" s="226" t="s">
        <v>240</v>
      </c>
      <c r="C104" s="227"/>
      <c r="D104" s="228"/>
      <c r="E104" s="229"/>
      <c r="F104" s="230"/>
    </row>
    <row r="105" spans="1:6" ht="14.25" x14ac:dyDescent="0.2">
      <c r="A105" s="232"/>
      <c r="B105" s="226"/>
      <c r="C105" s="227">
        <v>6</v>
      </c>
      <c r="D105" s="228" t="s">
        <v>37</v>
      </c>
      <c r="E105" s="45"/>
      <c r="F105" s="229">
        <f>C105*E105</f>
        <v>0</v>
      </c>
    </row>
    <row r="106" spans="1:6" x14ac:dyDescent="0.2">
      <c r="A106" s="104"/>
      <c r="B106" s="239"/>
      <c r="C106" s="240"/>
      <c r="D106" s="76"/>
      <c r="E106" s="77"/>
      <c r="F106" s="77"/>
    </row>
    <row r="107" spans="1:6" x14ac:dyDescent="0.2">
      <c r="A107" s="105"/>
      <c r="B107" s="67"/>
      <c r="C107" s="235"/>
      <c r="D107" s="236"/>
      <c r="E107" s="237"/>
      <c r="F107" s="237"/>
    </row>
    <row r="108" spans="1:6" x14ac:dyDescent="0.2">
      <c r="A108" s="225">
        <f>COUNT($A$11:A107)+1</f>
        <v>20</v>
      </c>
      <c r="B108" s="274" t="s">
        <v>74</v>
      </c>
      <c r="C108" s="227"/>
      <c r="D108" s="228"/>
      <c r="E108" s="229"/>
      <c r="F108" s="229"/>
    </row>
    <row r="109" spans="1:6" ht="38.25" x14ac:dyDescent="0.2">
      <c r="A109" s="232"/>
      <c r="B109" s="226" t="s">
        <v>75</v>
      </c>
      <c r="C109" s="227"/>
      <c r="D109" s="228"/>
      <c r="E109" s="229"/>
      <c r="F109" s="229"/>
    </row>
    <row r="110" spans="1:6" x14ac:dyDescent="0.2">
      <c r="A110" s="232"/>
      <c r="B110" s="66" t="s">
        <v>311</v>
      </c>
      <c r="C110" s="227">
        <v>1</v>
      </c>
      <c r="D110" s="228" t="s">
        <v>1</v>
      </c>
      <c r="E110" s="45"/>
      <c r="F110" s="229">
        <f>C110*E110</f>
        <v>0</v>
      </c>
    </row>
    <row r="111" spans="1:6" x14ac:dyDescent="0.2">
      <c r="A111" s="104"/>
      <c r="B111" s="275"/>
      <c r="C111" s="240"/>
      <c r="D111" s="76"/>
      <c r="E111" s="77"/>
      <c r="F111" s="77"/>
    </row>
    <row r="112" spans="1:6" x14ac:dyDescent="0.2">
      <c r="A112" s="105"/>
      <c r="B112" s="67"/>
      <c r="C112" s="235"/>
      <c r="D112" s="236"/>
      <c r="E112" s="237"/>
      <c r="F112" s="237"/>
    </row>
    <row r="113" spans="1:6" x14ac:dyDescent="0.2">
      <c r="A113" s="225">
        <f>COUNT($A$11:A112)+1</f>
        <v>21</v>
      </c>
      <c r="B113" s="270" t="s">
        <v>76</v>
      </c>
      <c r="C113" s="227"/>
      <c r="D113" s="228"/>
      <c r="E113" s="229"/>
      <c r="F113" s="229"/>
    </row>
    <row r="114" spans="1:6" ht="38.25" x14ac:dyDescent="0.2">
      <c r="A114" s="232"/>
      <c r="B114" s="276" t="s">
        <v>77</v>
      </c>
      <c r="C114" s="227"/>
      <c r="D114" s="228"/>
      <c r="E114" s="229"/>
      <c r="F114" s="229"/>
    </row>
    <row r="115" spans="1:6" x14ac:dyDescent="0.2">
      <c r="A115" s="232"/>
      <c r="B115" s="66" t="s">
        <v>311</v>
      </c>
      <c r="C115" s="227">
        <v>1</v>
      </c>
      <c r="D115" s="228" t="s">
        <v>1</v>
      </c>
      <c r="E115" s="45"/>
      <c r="F115" s="229">
        <f>C115*E115</f>
        <v>0</v>
      </c>
    </row>
    <row r="116" spans="1:6" x14ac:dyDescent="0.2">
      <c r="A116" s="104"/>
      <c r="B116" s="275"/>
      <c r="C116" s="240"/>
      <c r="D116" s="76"/>
      <c r="E116" s="77"/>
      <c r="F116" s="77"/>
    </row>
    <row r="117" spans="1:6" x14ac:dyDescent="0.2">
      <c r="A117" s="105"/>
      <c r="B117" s="67"/>
      <c r="C117" s="235"/>
      <c r="D117" s="236"/>
      <c r="E117" s="237"/>
      <c r="F117" s="237"/>
    </row>
    <row r="118" spans="1:6" x14ac:dyDescent="0.2">
      <c r="A118" s="225">
        <f>COUNT($A$11:A117)+1</f>
        <v>22</v>
      </c>
      <c r="B118" s="231" t="s">
        <v>18</v>
      </c>
      <c r="C118" s="227"/>
      <c r="D118" s="228"/>
      <c r="E118" s="229"/>
      <c r="F118" s="229"/>
    </row>
    <row r="119" spans="1:6" x14ac:dyDescent="0.2">
      <c r="A119" s="232"/>
      <c r="B119" s="226" t="s">
        <v>17</v>
      </c>
      <c r="C119" s="227"/>
      <c r="D119" s="228"/>
      <c r="E119" s="229"/>
      <c r="F119" s="230"/>
    </row>
    <row r="120" spans="1:6" ht="14.25" x14ac:dyDescent="0.2">
      <c r="A120" s="232"/>
      <c r="B120" s="226"/>
      <c r="C120" s="227">
        <v>40</v>
      </c>
      <c r="D120" s="228" t="s">
        <v>43</v>
      </c>
      <c r="E120" s="45"/>
      <c r="F120" s="229">
        <f>C120*E120</f>
        <v>0</v>
      </c>
    </row>
    <row r="121" spans="1:6" x14ac:dyDescent="0.2">
      <c r="A121" s="104"/>
      <c r="B121" s="239"/>
      <c r="C121" s="240"/>
      <c r="D121" s="76"/>
      <c r="E121" s="77"/>
      <c r="F121" s="77"/>
    </row>
    <row r="122" spans="1:6" x14ac:dyDescent="0.2">
      <c r="A122" s="105"/>
      <c r="B122" s="234"/>
      <c r="C122" s="235"/>
      <c r="D122" s="236"/>
      <c r="E122" s="237"/>
      <c r="F122" s="237"/>
    </row>
    <row r="123" spans="1:6" x14ac:dyDescent="0.2">
      <c r="A123" s="225">
        <f>COUNT($A$11:A122)+1</f>
        <v>23</v>
      </c>
      <c r="B123" s="231" t="s">
        <v>78</v>
      </c>
      <c r="C123" s="227"/>
      <c r="D123" s="228"/>
      <c r="E123" s="229"/>
      <c r="F123" s="230"/>
    </row>
    <row r="124" spans="1:6" ht="38.25" x14ac:dyDescent="0.2">
      <c r="A124" s="232"/>
      <c r="B124" s="226" t="s">
        <v>96</v>
      </c>
      <c r="C124" s="227"/>
      <c r="D124" s="228"/>
      <c r="E124" s="229"/>
      <c r="F124" s="230"/>
    </row>
    <row r="125" spans="1:6" ht="14.25" x14ac:dyDescent="0.2">
      <c r="A125" s="232"/>
      <c r="B125" s="226" t="s">
        <v>32</v>
      </c>
      <c r="C125" s="227">
        <v>135</v>
      </c>
      <c r="D125" s="228" t="s">
        <v>42</v>
      </c>
      <c r="E125" s="45"/>
      <c r="F125" s="229">
        <f>C125*E125</f>
        <v>0</v>
      </c>
    </row>
    <row r="126" spans="1:6" ht="14.25" x14ac:dyDescent="0.2">
      <c r="A126" s="232"/>
      <c r="B126" s="226" t="s">
        <v>33</v>
      </c>
      <c r="C126" s="227">
        <v>15</v>
      </c>
      <c r="D126" s="228" t="s">
        <v>42</v>
      </c>
      <c r="E126" s="45"/>
      <c r="F126" s="229">
        <f>C126*E126</f>
        <v>0</v>
      </c>
    </row>
    <row r="127" spans="1:6" x14ac:dyDescent="0.2">
      <c r="A127" s="104"/>
      <c r="B127" s="239"/>
      <c r="C127" s="240"/>
      <c r="D127" s="76"/>
      <c r="E127" s="77"/>
      <c r="F127" s="77"/>
    </row>
    <row r="128" spans="1:6" x14ac:dyDescent="0.2">
      <c r="A128" s="105"/>
      <c r="B128" s="234"/>
      <c r="C128" s="235"/>
      <c r="D128" s="236"/>
      <c r="E128" s="237"/>
      <c r="F128" s="237"/>
    </row>
    <row r="129" spans="1:6" x14ac:dyDescent="0.2">
      <c r="A129" s="225">
        <f>COUNT($A$11:A128)+1</f>
        <v>24</v>
      </c>
      <c r="B129" s="231" t="s">
        <v>79</v>
      </c>
      <c r="C129" s="227"/>
      <c r="D129" s="228"/>
      <c r="E129" s="229"/>
      <c r="F129" s="229"/>
    </row>
    <row r="130" spans="1:6" ht="38.25" x14ac:dyDescent="0.2">
      <c r="A130" s="232"/>
      <c r="B130" s="226" t="s">
        <v>97</v>
      </c>
      <c r="C130" s="227"/>
      <c r="D130" s="228"/>
      <c r="E130" s="229"/>
      <c r="F130" s="229"/>
    </row>
    <row r="131" spans="1:6" ht="14.25" x14ac:dyDescent="0.2">
      <c r="A131" s="232"/>
      <c r="B131" s="226" t="s">
        <v>32</v>
      </c>
      <c r="C131" s="227">
        <v>8</v>
      </c>
      <c r="D131" s="228" t="s">
        <v>42</v>
      </c>
      <c r="E131" s="45"/>
      <c r="F131" s="229">
        <f>C131*E131</f>
        <v>0</v>
      </c>
    </row>
    <row r="132" spans="1:6" ht="14.25" x14ac:dyDescent="0.2">
      <c r="A132" s="232"/>
      <c r="B132" s="226" t="s">
        <v>33</v>
      </c>
      <c r="C132" s="227">
        <v>1</v>
      </c>
      <c r="D132" s="228" t="s">
        <v>42</v>
      </c>
      <c r="E132" s="45"/>
      <c r="F132" s="229">
        <f>C132*E132</f>
        <v>0</v>
      </c>
    </row>
    <row r="133" spans="1:6" x14ac:dyDescent="0.2">
      <c r="A133" s="104"/>
      <c r="B133" s="239"/>
      <c r="C133" s="240"/>
      <c r="D133" s="76"/>
      <c r="E133" s="77"/>
      <c r="F133" s="77"/>
    </row>
    <row r="134" spans="1:6" x14ac:dyDescent="0.2">
      <c r="A134" s="105"/>
      <c r="B134" s="234"/>
      <c r="C134" s="235"/>
      <c r="D134" s="236"/>
      <c r="E134" s="237"/>
      <c r="F134" s="237"/>
    </row>
    <row r="135" spans="1:6" x14ac:dyDescent="0.2">
      <c r="A135" s="225">
        <f>COUNT($A$11:A134)+1</f>
        <v>25</v>
      </c>
      <c r="B135" s="231" t="s">
        <v>98</v>
      </c>
      <c r="C135" s="227"/>
      <c r="D135" s="228"/>
      <c r="E135" s="229"/>
      <c r="F135" s="230"/>
    </row>
    <row r="136" spans="1:6" ht="38.25" x14ac:dyDescent="0.2">
      <c r="A136" s="232"/>
      <c r="B136" s="226" t="s">
        <v>115</v>
      </c>
      <c r="C136" s="227"/>
      <c r="D136" s="228"/>
      <c r="E136" s="229"/>
      <c r="F136" s="230"/>
    </row>
    <row r="137" spans="1:6" ht="14.25" x14ac:dyDescent="0.2">
      <c r="A137" s="232"/>
      <c r="B137" s="226"/>
      <c r="C137" s="227">
        <v>2</v>
      </c>
      <c r="D137" s="228" t="s">
        <v>42</v>
      </c>
      <c r="E137" s="45"/>
      <c r="F137" s="229">
        <f>C137*E137</f>
        <v>0</v>
      </c>
    </row>
    <row r="138" spans="1:6" x14ac:dyDescent="0.2">
      <c r="A138" s="104"/>
      <c r="B138" s="239"/>
      <c r="C138" s="240"/>
      <c r="D138" s="76"/>
      <c r="E138" s="77"/>
      <c r="F138" s="77"/>
    </row>
    <row r="139" spans="1:6" x14ac:dyDescent="0.2">
      <c r="A139" s="105"/>
      <c r="B139" s="234"/>
      <c r="C139" s="235"/>
      <c r="D139" s="236"/>
      <c r="E139" s="237"/>
      <c r="F139" s="237"/>
    </row>
    <row r="140" spans="1:6" x14ac:dyDescent="0.2">
      <c r="A140" s="225">
        <f>COUNT($A$11:A139)+1</f>
        <v>26</v>
      </c>
      <c r="B140" s="264" t="s">
        <v>80</v>
      </c>
      <c r="C140" s="227"/>
      <c r="D140" s="228"/>
      <c r="E140" s="229"/>
      <c r="F140" s="229"/>
    </row>
    <row r="141" spans="1:6" ht="25.5" x14ac:dyDescent="0.2">
      <c r="A141" s="232"/>
      <c r="B141" s="226" t="s">
        <v>81</v>
      </c>
      <c r="C141" s="227"/>
      <c r="D141" s="228"/>
      <c r="E141" s="229"/>
      <c r="F141" s="229"/>
    </row>
    <row r="142" spans="1:6" ht="14.25" x14ac:dyDescent="0.2">
      <c r="A142" s="232"/>
      <c r="B142" s="226"/>
      <c r="C142" s="227">
        <v>11</v>
      </c>
      <c r="D142" s="228" t="s">
        <v>42</v>
      </c>
      <c r="E142" s="45"/>
      <c r="F142" s="229">
        <f>C142*E142</f>
        <v>0</v>
      </c>
    </row>
    <row r="143" spans="1:6" x14ac:dyDescent="0.2">
      <c r="A143" s="104"/>
      <c r="B143" s="239"/>
      <c r="C143" s="240"/>
      <c r="D143" s="76"/>
      <c r="E143" s="77"/>
      <c r="F143" s="77"/>
    </row>
    <row r="144" spans="1:6" x14ac:dyDescent="0.2">
      <c r="A144" s="105"/>
      <c r="B144" s="234"/>
      <c r="C144" s="235"/>
      <c r="D144" s="236"/>
      <c r="E144" s="237"/>
      <c r="F144" s="237"/>
    </row>
    <row r="145" spans="1:6" x14ac:dyDescent="0.2">
      <c r="A145" s="225">
        <f>COUNT($A$11:A144)+1</f>
        <v>27</v>
      </c>
      <c r="B145" s="231" t="s">
        <v>165</v>
      </c>
      <c r="C145" s="227"/>
      <c r="D145" s="228"/>
      <c r="E145" s="229"/>
      <c r="F145" s="229"/>
    </row>
    <row r="146" spans="1:6" ht="38.25" x14ac:dyDescent="0.2">
      <c r="A146" s="232"/>
      <c r="B146" s="226" t="s">
        <v>116</v>
      </c>
      <c r="C146" s="227"/>
      <c r="D146" s="228"/>
      <c r="E146" s="229"/>
      <c r="F146" s="229"/>
    </row>
    <row r="147" spans="1:6" ht="14.25" x14ac:dyDescent="0.2">
      <c r="A147" s="232"/>
      <c r="B147" s="226"/>
      <c r="C147" s="227">
        <v>20</v>
      </c>
      <c r="D147" s="228" t="s">
        <v>42</v>
      </c>
      <c r="E147" s="45"/>
      <c r="F147" s="229">
        <f>C147*E147</f>
        <v>0</v>
      </c>
    </row>
    <row r="148" spans="1:6" x14ac:dyDescent="0.2">
      <c r="A148" s="104"/>
      <c r="B148" s="239"/>
      <c r="C148" s="240"/>
      <c r="D148" s="76"/>
      <c r="E148" s="77"/>
      <c r="F148" s="77"/>
    </row>
    <row r="149" spans="1:6" x14ac:dyDescent="0.2">
      <c r="A149" s="105"/>
      <c r="B149" s="234"/>
      <c r="C149" s="235"/>
      <c r="D149" s="236"/>
      <c r="E149" s="237"/>
      <c r="F149" s="237"/>
    </row>
    <row r="150" spans="1:6" x14ac:dyDescent="0.2">
      <c r="A150" s="225">
        <f>COUNT($A$11:A149)+1</f>
        <v>28</v>
      </c>
      <c r="B150" s="231" t="s">
        <v>25</v>
      </c>
      <c r="C150" s="227"/>
      <c r="D150" s="228"/>
      <c r="E150" s="229"/>
      <c r="F150" s="229"/>
    </row>
    <row r="151" spans="1:6" ht="51" x14ac:dyDescent="0.2">
      <c r="A151" s="232"/>
      <c r="B151" s="226" t="s">
        <v>146</v>
      </c>
      <c r="C151" s="227"/>
      <c r="D151" s="228"/>
      <c r="E151" s="229"/>
      <c r="F151" s="229"/>
    </row>
    <row r="152" spans="1:6" ht="14.25" x14ac:dyDescent="0.2">
      <c r="A152" s="232"/>
      <c r="B152" s="226"/>
      <c r="C152" s="227">
        <v>18</v>
      </c>
      <c r="D152" s="228" t="s">
        <v>42</v>
      </c>
      <c r="E152" s="45"/>
      <c r="F152" s="229">
        <f>C152*E152</f>
        <v>0</v>
      </c>
    </row>
    <row r="153" spans="1:6" x14ac:dyDescent="0.2">
      <c r="A153" s="104"/>
      <c r="B153" s="239"/>
      <c r="C153" s="240"/>
      <c r="D153" s="76"/>
      <c r="E153" s="77"/>
      <c r="F153" s="77"/>
    </row>
    <row r="154" spans="1:6" x14ac:dyDescent="0.2">
      <c r="A154" s="105"/>
      <c r="B154" s="234"/>
      <c r="C154" s="235"/>
      <c r="D154" s="236"/>
      <c r="E154" s="237"/>
      <c r="F154" s="237"/>
    </row>
    <row r="155" spans="1:6" x14ac:dyDescent="0.2">
      <c r="A155" s="225">
        <f>COUNT($A$11:A154)+1</f>
        <v>29</v>
      </c>
      <c r="B155" s="231" t="s">
        <v>82</v>
      </c>
      <c r="C155" s="227"/>
      <c r="D155" s="228"/>
      <c r="E155" s="229"/>
      <c r="F155" s="229"/>
    </row>
    <row r="156" spans="1:6" ht="63.75" x14ac:dyDescent="0.2">
      <c r="A156" s="232"/>
      <c r="B156" s="226" t="s">
        <v>104</v>
      </c>
      <c r="C156" s="227"/>
      <c r="D156" s="228"/>
      <c r="E156" s="229"/>
      <c r="F156" s="229"/>
    </row>
    <row r="157" spans="1:6" ht="14.25" x14ac:dyDescent="0.2">
      <c r="A157" s="232"/>
      <c r="B157" s="226"/>
      <c r="C157" s="227">
        <v>40</v>
      </c>
      <c r="D157" s="228" t="s">
        <v>42</v>
      </c>
      <c r="E157" s="45"/>
      <c r="F157" s="229">
        <f>C157*E157</f>
        <v>0</v>
      </c>
    </row>
    <row r="158" spans="1:6" x14ac:dyDescent="0.2">
      <c r="A158" s="104"/>
      <c r="B158" s="239"/>
      <c r="C158" s="240"/>
      <c r="D158" s="76"/>
      <c r="E158" s="77"/>
      <c r="F158" s="77"/>
    </row>
    <row r="159" spans="1:6" x14ac:dyDescent="0.2">
      <c r="A159" s="105"/>
      <c r="B159" s="234"/>
      <c r="C159" s="235"/>
      <c r="D159" s="236"/>
      <c r="E159" s="237"/>
      <c r="F159" s="237"/>
    </row>
    <row r="160" spans="1:6" x14ac:dyDescent="0.2">
      <c r="A160" s="225">
        <f>COUNT($A$11:A159)+1</f>
        <v>30</v>
      </c>
      <c r="B160" s="231" t="s">
        <v>83</v>
      </c>
      <c r="C160" s="227"/>
      <c r="D160" s="228"/>
      <c r="E160" s="229"/>
      <c r="F160" s="230"/>
    </row>
    <row r="161" spans="1:6" ht="51" x14ac:dyDescent="0.2">
      <c r="A161" s="232"/>
      <c r="B161" s="226" t="s">
        <v>105</v>
      </c>
      <c r="C161" s="227"/>
      <c r="D161" s="228"/>
      <c r="E161" s="229"/>
      <c r="F161" s="230"/>
    </row>
    <row r="162" spans="1:6" ht="14.25" x14ac:dyDescent="0.2">
      <c r="A162" s="232"/>
      <c r="B162" s="226"/>
      <c r="C162" s="227">
        <v>74</v>
      </c>
      <c r="D162" s="228" t="s">
        <v>42</v>
      </c>
      <c r="E162" s="45"/>
      <c r="F162" s="229">
        <f>C162*E162</f>
        <v>0</v>
      </c>
    </row>
    <row r="163" spans="1:6" x14ac:dyDescent="0.2">
      <c r="A163" s="104"/>
      <c r="B163" s="239"/>
      <c r="C163" s="240"/>
      <c r="D163" s="76"/>
      <c r="E163" s="77"/>
      <c r="F163" s="77"/>
    </row>
    <row r="164" spans="1:6" x14ac:dyDescent="0.2">
      <c r="A164" s="105"/>
      <c r="B164" s="234"/>
      <c r="C164" s="235"/>
      <c r="D164" s="236"/>
      <c r="E164" s="237"/>
      <c r="F164" s="237"/>
    </row>
    <row r="165" spans="1:6" x14ac:dyDescent="0.2">
      <c r="A165" s="225">
        <f>COUNT($A$11:A164)+1</f>
        <v>31</v>
      </c>
      <c r="B165" s="231" t="s">
        <v>19</v>
      </c>
      <c r="C165" s="227"/>
      <c r="D165" s="228"/>
      <c r="E165" s="229"/>
      <c r="F165" s="230"/>
    </row>
    <row r="166" spans="1:6" ht="38.25" x14ac:dyDescent="0.2">
      <c r="A166" s="232"/>
      <c r="B166" s="226" t="s">
        <v>84</v>
      </c>
      <c r="C166" s="227"/>
      <c r="D166" s="228"/>
      <c r="E166" s="229"/>
      <c r="F166" s="230"/>
    </row>
    <row r="167" spans="1:6" ht="14.25" x14ac:dyDescent="0.2">
      <c r="A167" s="232"/>
      <c r="B167" s="226"/>
      <c r="C167" s="227">
        <v>11</v>
      </c>
      <c r="D167" s="228" t="s">
        <v>42</v>
      </c>
      <c r="E167" s="45"/>
      <c r="F167" s="229">
        <f>C167*E167</f>
        <v>0</v>
      </c>
    </row>
    <row r="168" spans="1:6" x14ac:dyDescent="0.2">
      <c r="A168" s="104"/>
      <c r="B168" s="239"/>
      <c r="C168" s="240"/>
      <c r="D168" s="76"/>
      <c r="E168" s="77"/>
      <c r="F168" s="77"/>
    </row>
    <row r="169" spans="1:6" x14ac:dyDescent="0.2">
      <c r="A169" s="105"/>
      <c r="B169" s="67"/>
      <c r="C169" s="235"/>
      <c r="D169" s="277"/>
      <c r="E169" s="32"/>
      <c r="F169" s="32"/>
    </row>
    <row r="170" spans="1:6" x14ac:dyDescent="0.2">
      <c r="A170" s="225">
        <f>COUNT($A$11:A169)+1</f>
        <v>32</v>
      </c>
      <c r="B170" s="231" t="s">
        <v>21</v>
      </c>
      <c r="C170" s="227"/>
      <c r="D170" s="228"/>
      <c r="E170" s="229"/>
      <c r="F170" s="229"/>
    </row>
    <row r="171" spans="1:6" ht="25.5" x14ac:dyDescent="0.2">
      <c r="A171" s="232"/>
      <c r="B171" s="226" t="s">
        <v>20</v>
      </c>
      <c r="C171" s="227"/>
      <c r="D171" s="228"/>
      <c r="E171" s="229"/>
      <c r="F171" s="230"/>
    </row>
    <row r="172" spans="1:6" ht="14.25" x14ac:dyDescent="0.2">
      <c r="A172" s="232"/>
      <c r="B172" s="226"/>
      <c r="C172" s="227">
        <v>175</v>
      </c>
      <c r="D172" s="228" t="s">
        <v>42</v>
      </c>
      <c r="E172" s="45"/>
      <c r="F172" s="229">
        <f>C172*E172</f>
        <v>0</v>
      </c>
    </row>
    <row r="173" spans="1:6" x14ac:dyDescent="0.2">
      <c r="A173" s="104"/>
      <c r="B173" s="239"/>
      <c r="C173" s="240"/>
      <c r="D173" s="76"/>
      <c r="E173" s="77"/>
      <c r="F173" s="77"/>
    </row>
    <row r="174" spans="1:6" x14ac:dyDescent="0.2">
      <c r="A174" s="105"/>
      <c r="B174" s="234"/>
      <c r="C174" s="235"/>
      <c r="D174" s="236"/>
      <c r="E174" s="237"/>
      <c r="F174" s="237"/>
    </row>
    <row r="175" spans="1:6" x14ac:dyDescent="0.2">
      <c r="A175" s="225">
        <f>COUNT($A$11:A174)+1</f>
        <v>33</v>
      </c>
      <c r="B175" s="231" t="s">
        <v>22</v>
      </c>
      <c r="C175" s="227"/>
      <c r="D175" s="228"/>
      <c r="E175" s="229"/>
      <c r="F175" s="229"/>
    </row>
    <row r="176" spans="1:6" x14ac:dyDescent="0.2">
      <c r="A176" s="232"/>
      <c r="B176" s="226" t="s">
        <v>118</v>
      </c>
      <c r="C176" s="227"/>
      <c r="D176" s="228"/>
      <c r="E176" s="229"/>
      <c r="F176" s="230"/>
    </row>
    <row r="177" spans="1:6" ht="14.25" x14ac:dyDescent="0.2">
      <c r="A177" s="232"/>
      <c r="B177" s="226"/>
      <c r="C177" s="227">
        <v>60</v>
      </c>
      <c r="D177" s="228" t="s">
        <v>37</v>
      </c>
      <c r="E177" s="45"/>
      <c r="F177" s="229">
        <f>C177*E177</f>
        <v>0</v>
      </c>
    </row>
    <row r="178" spans="1:6" x14ac:dyDescent="0.2">
      <c r="A178" s="104"/>
      <c r="B178" s="239"/>
      <c r="C178" s="240"/>
      <c r="D178" s="76"/>
      <c r="E178" s="77"/>
      <c r="F178" s="77"/>
    </row>
    <row r="179" spans="1:6" x14ac:dyDescent="0.2">
      <c r="A179" s="105"/>
      <c r="B179" s="234"/>
      <c r="C179" s="235"/>
      <c r="D179" s="236"/>
      <c r="E179" s="237"/>
      <c r="F179" s="237"/>
    </row>
    <row r="180" spans="1:6" x14ac:dyDescent="0.2">
      <c r="A180" s="225">
        <f>COUNT($A$11:A179)+1</f>
        <v>34</v>
      </c>
      <c r="B180" s="231" t="s">
        <v>119</v>
      </c>
      <c r="C180" s="227"/>
      <c r="D180" s="228"/>
      <c r="E180" s="229"/>
      <c r="F180" s="229"/>
    </row>
    <row r="181" spans="1:6" ht="102" x14ac:dyDescent="0.2">
      <c r="A181" s="232"/>
      <c r="B181" s="226" t="s">
        <v>239</v>
      </c>
      <c r="C181" s="227"/>
      <c r="D181" s="228"/>
      <c r="E181" s="229"/>
      <c r="F181" s="229"/>
    </row>
    <row r="182" spans="1:6" ht="14.25" x14ac:dyDescent="0.2">
      <c r="A182" s="232"/>
      <c r="B182" s="231" t="s">
        <v>175</v>
      </c>
      <c r="C182" s="227">
        <v>1</v>
      </c>
      <c r="D182" s="228" t="s">
        <v>37</v>
      </c>
      <c r="E182" s="45"/>
      <c r="F182" s="229">
        <f>C182*E182</f>
        <v>0</v>
      </c>
    </row>
    <row r="183" spans="1:6" x14ac:dyDescent="0.2">
      <c r="A183" s="104"/>
      <c r="B183" s="239"/>
      <c r="C183" s="240"/>
      <c r="D183" s="76"/>
      <c r="E183" s="77"/>
      <c r="F183" s="77"/>
    </row>
    <row r="184" spans="1:6" x14ac:dyDescent="0.2">
      <c r="A184" s="105"/>
      <c r="B184" s="234"/>
      <c r="C184" s="235"/>
      <c r="D184" s="236"/>
      <c r="E184" s="237"/>
      <c r="F184" s="237"/>
    </row>
    <row r="185" spans="1:6" x14ac:dyDescent="0.2">
      <c r="A185" s="225">
        <f>COUNT($A$9:A183)+1</f>
        <v>35</v>
      </c>
      <c r="B185" s="231" t="s">
        <v>138</v>
      </c>
      <c r="C185" s="227"/>
      <c r="D185" s="228"/>
      <c r="E185" s="229"/>
      <c r="F185" s="229"/>
    </row>
    <row r="186" spans="1:6" ht="25.5" x14ac:dyDescent="0.2">
      <c r="A186" s="232"/>
      <c r="B186" s="226" t="s">
        <v>139</v>
      </c>
      <c r="C186" s="227"/>
      <c r="D186" s="228"/>
      <c r="E186" s="229"/>
      <c r="F186" s="229"/>
    </row>
    <row r="187" spans="1:6" x14ac:dyDescent="0.2">
      <c r="A187" s="232"/>
      <c r="B187" s="231"/>
      <c r="C187" s="227">
        <v>14</v>
      </c>
      <c r="D187" s="228" t="s">
        <v>1</v>
      </c>
      <c r="E187" s="45"/>
      <c r="F187" s="229">
        <f>C187*E187</f>
        <v>0</v>
      </c>
    </row>
    <row r="188" spans="1:6" x14ac:dyDescent="0.2">
      <c r="A188" s="104"/>
      <c r="B188" s="239"/>
      <c r="C188" s="240"/>
      <c r="D188" s="76"/>
      <c r="E188" s="77"/>
      <c r="F188" s="77"/>
    </row>
    <row r="189" spans="1:6" x14ac:dyDescent="0.2">
      <c r="A189" s="105"/>
      <c r="B189" s="234"/>
      <c r="C189" s="235"/>
      <c r="D189" s="236"/>
      <c r="E189" s="237"/>
      <c r="F189" s="237"/>
    </row>
    <row r="190" spans="1:6" x14ac:dyDescent="0.2">
      <c r="A190" s="225">
        <f>COUNT($A$11:A189)+1</f>
        <v>36</v>
      </c>
      <c r="B190" s="231" t="s">
        <v>310</v>
      </c>
      <c r="C190" s="227"/>
      <c r="D190" s="228"/>
      <c r="E190" s="229"/>
      <c r="F190" s="230"/>
    </row>
    <row r="191" spans="1:6" ht="25.5" x14ac:dyDescent="0.2">
      <c r="A191" s="232"/>
      <c r="B191" s="226" t="s">
        <v>309</v>
      </c>
      <c r="C191" s="227"/>
      <c r="D191" s="228"/>
      <c r="E191" s="229"/>
      <c r="F191" s="230"/>
    </row>
    <row r="192" spans="1:6" x14ac:dyDescent="0.2">
      <c r="A192" s="232"/>
      <c r="B192" s="226"/>
      <c r="C192" s="227">
        <v>2</v>
      </c>
      <c r="D192" s="228" t="s">
        <v>1</v>
      </c>
      <c r="E192" s="45"/>
      <c r="F192" s="229">
        <f>C192*E192</f>
        <v>0</v>
      </c>
    </row>
    <row r="193" spans="1:6" x14ac:dyDescent="0.2">
      <c r="A193" s="104"/>
      <c r="B193" s="239"/>
      <c r="C193" s="240"/>
      <c r="D193" s="76"/>
      <c r="E193" s="77"/>
      <c r="F193" s="77"/>
    </row>
    <row r="194" spans="1:6" x14ac:dyDescent="0.2">
      <c r="A194" s="105"/>
      <c r="B194" s="234"/>
      <c r="C194" s="235"/>
      <c r="D194" s="236"/>
      <c r="E194" s="237"/>
      <c r="F194" s="237"/>
    </row>
    <row r="195" spans="1:6" x14ac:dyDescent="0.2">
      <c r="A195" s="225">
        <f>COUNT($A$11:A194)+1</f>
        <v>37</v>
      </c>
      <c r="B195" s="231" t="s">
        <v>308</v>
      </c>
      <c r="C195" s="227"/>
      <c r="D195" s="228"/>
      <c r="E195" s="229"/>
      <c r="F195" s="229"/>
    </row>
    <row r="196" spans="1:6" x14ac:dyDescent="0.2">
      <c r="A196" s="232"/>
      <c r="B196" s="226" t="s">
        <v>307</v>
      </c>
      <c r="C196" s="227"/>
      <c r="D196" s="228"/>
      <c r="E196" s="229"/>
      <c r="F196" s="230"/>
    </row>
    <row r="197" spans="1:6" x14ac:dyDescent="0.2">
      <c r="A197" s="232"/>
      <c r="B197" s="226"/>
      <c r="C197" s="227">
        <v>2</v>
      </c>
      <c r="D197" s="228" t="s">
        <v>1</v>
      </c>
      <c r="E197" s="45"/>
      <c r="F197" s="229">
        <f>C197*E197</f>
        <v>0</v>
      </c>
    </row>
    <row r="198" spans="1:6" x14ac:dyDescent="0.2">
      <c r="A198" s="104"/>
      <c r="B198" s="239"/>
      <c r="C198" s="240"/>
      <c r="D198" s="76"/>
      <c r="E198" s="77"/>
      <c r="F198" s="77"/>
    </row>
    <row r="199" spans="1:6" x14ac:dyDescent="0.2">
      <c r="A199" s="105"/>
      <c r="B199" s="234"/>
      <c r="C199" s="235"/>
      <c r="D199" s="236"/>
      <c r="E199" s="237"/>
      <c r="F199" s="238"/>
    </row>
    <row r="200" spans="1:6" x14ac:dyDescent="0.2">
      <c r="A200" s="225">
        <f>COUNT($A$11:A199)+1</f>
        <v>38</v>
      </c>
      <c r="B200" s="231" t="s">
        <v>23</v>
      </c>
      <c r="C200" s="227"/>
      <c r="D200" s="228"/>
      <c r="E200" s="229"/>
      <c r="F200" s="230"/>
    </row>
    <row r="201" spans="1:6" ht="38.25" x14ac:dyDescent="0.2">
      <c r="A201" s="232"/>
      <c r="B201" s="226" t="s">
        <v>91</v>
      </c>
      <c r="C201" s="227"/>
      <c r="D201" s="228"/>
      <c r="E201" s="229"/>
      <c r="F201" s="230"/>
    </row>
    <row r="202" spans="1:6" x14ac:dyDescent="0.2">
      <c r="A202" s="232"/>
      <c r="B202" s="226"/>
      <c r="C202" s="227">
        <v>1</v>
      </c>
      <c r="D202" s="228" t="s">
        <v>1</v>
      </c>
      <c r="E202" s="45"/>
      <c r="F202" s="229">
        <f>C202*E202</f>
        <v>0</v>
      </c>
    </row>
    <row r="203" spans="1:6" x14ac:dyDescent="0.2">
      <c r="A203" s="104"/>
      <c r="B203" s="239"/>
      <c r="C203" s="240"/>
      <c r="D203" s="76"/>
      <c r="E203" s="77"/>
      <c r="F203" s="77"/>
    </row>
    <row r="204" spans="1:6" x14ac:dyDescent="0.2">
      <c r="A204" s="105"/>
      <c r="B204" s="234"/>
      <c r="C204" s="235"/>
      <c r="D204" s="236"/>
      <c r="E204" s="237"/>
      <c r="F204" s="237"/>
    </row>
    <row r="205" spans="1:6" x14ac:dyDescent="0.2">
      <c r="A205" s="225">
        <f>COUNT($A$11:A204)+1</f>
        <v>39</v>
      </c>
      <c r="B205" s="231" t="s">
        <v>85</v>
      </c>
      <c r="C205" s="227"/>
      <c r="D205" s="228"/>
      <c r="E205" s="229"/>
      <c r="F205" s="229"/>
    </row>
    <row r="206" spans="1:6" ht="76.5" x14ac:dyDescent="0.2">
      <c r="A206" s="232"/>
      <c r="B206" s="226" t="s">
        <v>93</v>
      </c>
      <c r="C206" s="227"/>
      <c r="D206" s="228"/>
      <c r="E206" s="229"/>
      <c r="F206" s="229"/>
    </row>
    <row r="207" spans="1:6" x14ac:dyDescent="0.2">
      <c r="A207" s="232"/>
      <c r="B207" s="226"/>
      <c r="C207" s="227">
        <v>2</v>
      </c>
      <c r="D207" s="228" t="s">
        <v>1</v>
      </c>
      <c r="E207" s="45"/>
      <c r="F207" s="229">
        <f>C207*E207</f>
        <v>0</v>
      </c>
    </row>
    <row r="208" spans="1:6" x14ac:dyDescent="0.2">
      <c r="A208" s="104"/>
      <c r="B208" s="239"/>
      <c r="C208" s="240"/>
      <c r="D208" s="76"/>
      <c r="E208" s="77"/>
      <c r="F208" s="77"/>
    </row>
    <row r="209" spans="1:6" x14ac:dyDescent="0.2">
      <c r="A209" s="105"/>
      <c r="B209" s="234"/>
      <c r="C209" s="235"/>
      <c r="D209" s="236"/>
      <c r="E209" s="237"/>
      <c r="F209" s="237"/>
    </row>
    <row r="210" spans="1:6" x14ac:dyDescent="0.2">
      <c r="A210" s="225">
        <f>COUNT($A$11:A209)+1</f>
        <v>40</v>
      </c>
      <c r="B210" s="231" t="s">
        <v>29</v>
      </c>
      <c r="C210" s="227"/>
      <c r="D210" s="228"/>
      <c r="E210" s="229"/>
      <c r="F210" s="230"/>
    </row>
    <row r="211" spans="1:6" x14ac:dyDescent="0.2">
      <c r="A211" s="232"/>
      <c r="B211" s="226" t="s">
        <v>30</v>
      </c>
      <c r="C211" s="227"/>
      <c r="D211" s="228"/>
      <c r="E211" s="229"/>
      <c r="F211" s="230"/>
    </row>
    <row r="212" spans="1:6" ht="14.25" x14ac:dyDescent="0.2">
      <c r="A212" s="232"/>
      <c r="B212" s="226" t="s">
        <v>155</v>
      </c>
      <c r="C212" s="227">
        <v>30</v>
      </c>
      <c r="D212" s="228" t="s">
        <v>37</v>
      </c>
      <c r="E212" s="233">
        <v>0</v>
      </c>
      <c r="F212" s="229">
        <f>C212*E212</f>
        <v>0</v>
      </c>
    </row>
    <row r="213" spans="1:6" x14ac:dyDescent="0.2">
      <c r="A213" s="104"/>
      <c r="B213" s="239"/>
      <c r="C213" s="240"/>
      <c r="D213" s="76"/>
      <c r="E213" s="77"/>
      <c r="F213" s="77"/>
    </row>
    <row r="214" spans="1:6" x14ac:dyDescent="0.2">
      <c r="A214" s="105"/>
      <c r="B214" s="67"/>
      <c r="C214" s="31"/>
      <c r="D214" s="32"/>
      <c r="E214" s="33"/>
      <c r="F214" s="31"/>
    </row>
    <row r="215" spans="1:6" x14ac:dyDescent="0.2">
      <c r="A215" s="225">
        <f>COUNT($A$11:A214)+1</f>
        <v>41</v>
      </c>
      <c r="B215" s="231" t="s">
        <v>26</v>
      </c>
      <c r="C215" s="230"/>
      <c r="D215" s="228"/>
      <c r="E215" s="247"/>
      <c r="F215" s="230"/>
    </row>
    <row r="216" spans="1:6" ht="76.5" x14ac:dyDescent="0.2">
      <c r="A216" s="232"/>
      <c r="B216" s="226" t="s">
        <v>86</v>
      </c>
      <c r="C216" s="230"/>
      <c r="D216" s="228"/>
      <c r="E216" s="229"/>
      <c r="F216" s="230"/>
    </row>
    <row r="217" spans="1:6" x14ac:dyDescent="0.2">
      <c r="A217" s="225"/>
      <c r="B217" s="278"/>
      <c r="C217" s="279"/>
      <c r="D217" s="245">
        <v>0.05</v>
      </c>
      <c r="E217" s="230"/>
      <c r="F217" s="229">
        <f>SUM(F11:F216)*D217</f>
        <v>0</v>
      </c>
    </row>
    <row r="218" spans="1:6" x14ac:dyDescent="0.2">
      <c r="A218" s="241"/>
      <c r="B218" s="280"/>
      <c r="C218" s="281"/>
      <c r="D218" s="282"/>
      <c r="E218" s="248"/>
      <c r="F218" s="77"/>
    </row>
    <row r="219" spans="1:6" x14ac:dyDescent="0.2">
      <c r="A219" s="105"/>
      <c r="B219" s="234"/>
      <c r="C219" s="238"/>
      <c r="D219" s="236"/>
      <c r="E219" s="246"/>
      <c r="F219" s="237"/>
    </row>
    <row r="220" spans="1:6" x14ac:dyDescent="0.2">
      <c r="A220" s="225">
        <f>COUNT($A$11:A219)+1</f>
        <v>42</v>
      </c>
      <c r="B220" s="231" t="s">
        <v>174</v>
      </c>
      <c r="C220" s="230"/>
      <c r="D220" s="228"/>
      <c r="E220" s="247"/>
      <c r="F220" s="229"/>
    </row>
    <row r="221" spans="1:6" ht="38.25" x14ac:dyDescent="0.2">
      <c r="A221" s="232"/>
      <c r="B221" s="226" t="s">
        <v>27</v>
      </c>
      <c r="C221" s="230"/>
      <c r="D221" s="228"/>
      <c r="E221" s="230"/>
      <c r="F221" s="229"/>
    </row>
    <row r="222" spans="1:6" x14ac:dyDescent="0.2">
      <c r="A222" s="232"/>
      <c r="B222" s="226"/>
      <c r="C222" s="279"/>
      <c r="D222" s="245">
        <v>0.04</v>
      </c>
      <c r="E222" s="230"/>
      <c r="F222" s="229">
        <f>SUM(F11:F215)*D222</f>
        <v>0</v>
      </c>
    </row>
    <row r="223" spans="1:6" x14ac:dyDescent="0.2">
      <c r="A223" s="104"/>
      <c r="B223" s="239"/>
      <c r="C223" s="248"/>
      <c r="D223" s="76"/>
      <c r="E223" s="248"/>
      <c r="F223" s="248"/>
    </row>
    <row r="224" spans="1:6" x14ac:dyDescent="0.2">
      <c r="A224" s="232"/>
      <c r="B224" s="226"/>
      <c r="C224" s="230"/>
      <c r="D224" s="228"/>
      <c r="E224" s="230"/>
      <c r="F224" s="230"/>
    </row>
    <row r="225" spans="1:6" x14ac:dyDescent="0.2">
      <c r="A225" s="225">
        <f>COUNT($A$11:A223)+1</f>
        <v>43</v>
      </c>
      <c r="B225" s="231" t="s">
        <v>87</v>
      </c>
      <c r="C225" s="230"/>
      <c r="D225" s="228"/>
      <c r="E225" s="230"/>
      <c r="F225" s="230"/>
    </row>
    <row r="226" spans="1:6" ht="38.25" x14ac:dyDescent="0.2">
      <c r="A226" s="232"/>
      <c r="B226" s="226" t="s">
        <v>28</v>
      </c>
      <c r="C226" s="279"/>
      <c r="D226" s="245">
        <v>0.1</v>
      </c>
      <c r="E226" s="230"/>
      <c r="F226" s="229">
        <f>SUM(F11:F215)*D226</f>
        <v>0</v>
      </c>
    </row>
    <row r="227" spans="1:6" x14ac:dyDescent="0.2">
      <c r="A227" s="104"/>
      <c r="C227" s="230"/>
      <c r="D227" s="228"/>
      <c r="E227" s="247"/>
      <c r="F227" s="230"/>
    </row>
    <row r="228" spans="1:6" x14ac:dyDescent="0.2">
      <c r="A228" s="249"/>
      <c r="B228" s="250" t="s">
        <v>2</v>
      </c>
      <c r="C228" s="251"/>
      <c r="D228" s="252"/>
      <c r="E228" s="253" t="s">
        <v>41</v>
      </c>
      <c r="F228" s="253">
        <f>SUM(F13:F227)</f>
        <v>0</v>
      </c>
    </row>
  </sheetData>
  <sheetProtection algorithmName="SHA-512" hashValue="IkN3gZwwD/z5PX7zI9Jwt5f/5Plu41A4/WLlRj4mxJUK0KzMTGWNdZrhxy9Q5t2o8TV3V138+IIDChh5PXuMdQ==" saltValue="3DxdiokQpAyt5ZVMrQl+jA==" spinCount="100000" sheet="1" objects="1" scenarios="1"/>
  <mergeCells count="1">
    <mergeCell ref="B7:F8"/>
  </mergeCells>
  <pageMargins left="0.70866141732283472" right="0.27281250000000001"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rowBreaks count="6" manualBreakCount="6">
    <brk id="34" max="5" man="1"/>
    <brk id="64" max="5" man="1"/>
    <brk id="96" max="5" man="1"/>
    <brk id="133" max="5" man="1"/>
    <brk id="168" max="5" man="1"/>
    <brk id="203" max="5"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15837-3CCF-4F91-8762-03F9B807BE64}">
  <sheetPr>
    <tabColor theme="9" tint="0.39997558519241921"/>
  </sheetPr>
  <dimension ref="A1:G18"/>
  <sheetViews>
    <sheetView showGridLines="0" tabSelected="1" topLeftCell="A2" zoomScaleNormal="100" zoomScaleSheetLayoutView="100" workbookViewId="0">
      <selection activeCell="Q44" sqref="Q44"/>
    </sheetView>
  </sheetViews>
  <sheetFormatPr defaultColWidth="8.85546875" defaultRowHeight="12.75" x14ac:dyDescent="0.2"/>
  <cols>
    <col min="1" max="1" width="6.140625" style="172" customWidth="1"/>
    <col min="2" max="2" width="5.42578125" style="172" customWidth="1"/>
    <col min="3" max="3" width="34.42578125" style="172" customWidth="1"/>
    <col min="4" max="4" width="10" style="172" customWidth="1"/>
    <col min="5" max="5" width="9" style="172" customWidth="1"/>
    <col min="6" max="6" width="10.85546875" style="172" bestFit="1" customWidth="1"/>
    <col min="7" max="7" width="16.42578125" style="123" bestFit="1" customWidth="1"/>
    <col min="8" max="16384" width="8.85546875" style="172"/>
  </cols>
  <sheetData>
    <row r="1" spans="1:7" ht="27.2" customHeight="1" x14ac:dyDescent="0.2">
      <c r="A1" s="187" t="s">
        <v>3</v>
      </c>
      <c r="B1" s="187"/>
      <c r="C1" s="187"/>
      <c r="D1" s="187"/>
      <c r="E1" s="187"/>
      <c r="F1" s="187"/>
      <c r="G1" s="187"/>
    </row>
    <row r="2" spans="1:7" ht="15" customHeight="1" x14ac:dyDescent="0.2">
      <c r="A2" s="360" t="s">
        <v>106</v>
      </c>
      <c r="B2" s="360"/>
      <c r="C2" s="360"/>
      <c r="D2" s="360"/>
      <c r="E2" s="360"/>
      <c r="F2" s="360"/>
      <c r="G2" s="360"/>
    </row>
    <row r="3" spans="1:7" ht="15" customHeight="1" x14ac:dyDescent="0.2">
      <c r="A3" s="361" t="s">
        <v>313</v>
      </c>
      <c r="B3" s="360"/>
      <c r="C3" s="360"/>
      <c r="D3" s="360"/>
      <c r="E3" s="360"/>
      <c r="F3" s="360"/>
      <c r="G3" s="360"/>
    </row>
    <row r="4" spans="1:7" ht="15" customHeight="1" x14ac:dyDescent="0.2">
      <c r="A4" s="360"/>
      <c r="B4" s="360"/>
      <c r="C4" s="360"/>
      <c r="D4" s="360"/>
      <c r="E4" s="360"/>
      <c r="F4" s="360"/>
      <c r="G4" s="360"/>
    </row>
    <row r="5" spans="1:7" ht="25.5" x14ac:dyDescent="0.2">
      <c r="A5" s="186" t="s">
        <v>99</v>
      </c>
      <c r="B5" s="368" t="s">
        <v>7</v>
      </c>
      <c r="C5" s="368"/>
      <c r="D5" s="368"/>
      <c r="E5" s="368"/>
      <c r="F5" s="368"/>
      <c r="G5" s="185" t="s">
        <v>103</v>
      </c>
    </row>
    <row r="6" spans="1:7" x14ac:dyDescent="0.2">
      <c r="A6" s="184" t="s">
        <v>102</v>
      </c>
      <c r="B6" s="369" t="s">
        <v>314</v>
      </c>
      <c r="C6" s="370"/>
      <c r="D6" s="370"/>
      <c r="E6" s="370"/>
      <c r="F6" s="371"/>
      <c r="G6" s="183">
        <f>SUM(G7:G7)</f>
        <v>0</v>
      </c>
    </row>
    <row r="7" spans="1:7" x14ac:dyDescent="0.2">
      <c r="A7" s="184" t="s">
        <v>100</v>
      </c>
      <c r="B7" s="369" t="s">
        <v>231</v>
      </c>
      <c r="C7" s="370"/>
      <c r="D7" s="370"/>
      <c r="E7" s="370"/>
      <c r="F7" s="370"/>
      <c r="G7" s="183">
        <f>G18</f>
        <v>0</v>
      </c>
    </row>
    <row r="8" spans="1:7" ht="13.5" thickBot="1" x14ac:dyDescent="0.25">
      <c r="A8" s="182"/>
      <c r="B8" s="181"/>
      <c r="C8" s="180"/>
      <c r="D8" s="180"/>
      <c r="E8" s="180"/>
      <c r="F8" s="180"/>
      <c r="G8" s="179"/>
    </row>
    <row r="9" spans="1:7" x14ac:dyDescent="0.2">
      <c r="A9" s="178"/>
      <c r="B9" s="178"/>
      <c r="C9" s="178"/>
      <c r="D9" s="178"/>
      <c r="E9" s="178"/>
      <c r="F9" s="178"/>
      <c r="G9" s="178"/>
    </row>
    <row r="10" spans="1:7" ht="15.75" x14ac:dyDescent="0.25">
      <c r="A10" s="177" t="s">
        <v>353</v>
      </c>
      <c r="C10" s="176"/>
      <c r="D10" s="176"/>
    </row>
    <row r="11" spans="1:7" x14ac:dyDescent="0.2">
      <c r="A11" s="175"/>
      <c r="B11" s="175"/>
      <c r="C11" s="175"/>
      <c r="D11" s="175"/>
      <c r="E11" s="175"/>
      <c r="F11" s="175"/>
      <c r="G11" s="11"/>
    </row>
    <row r="12" spans="1:7" x14ac:dyDescent="0.2">
      <c r="A12" s="362" t="s">
        <v>231</v>
      </c>
      <c r="B12" s="363"/>
      <c r="C12" s="363"/>
      <c r="D12" s="363"/>
      <c r="E12" s="363"/>
      <c r="F12" s="363"/>
      <c r="G12" s="364"/>
    </row>
    <row r="13" spans="1:7" ht="25.5" customHeight="1" x14ac:dyDescent="0.2">
      <c r="A13" s="366" t="s">
        <v>44</v>
      </c>
      <c r="B13" s="373" t="s">
        <v>109</v>
      </c>
      <c r="C13" s="374"/>
      <c r="D13" s="373" t="s">
        <v>110</v>
      </c>
      <c r="E13" s="374"/>
      <c r="F13" s="174" t="s">
        <v>111</v>
      </c>
      <c r="G13" s="174" t="s">
        <v>4</v>
      </c>
    </row>
    <row r="14" spans="1:7" x14ac:dyDescent="0.2">
      <c r="A14" s="367"/>
      <c r="B14" s="375"/>
      <c r="C14" s="376"/>
      <c r="D14" s="375"/>
      <c r="E14" s="376"/>
      <c r="F14" s="173" t="s">
        <v>5</v>
      </c>
      <c r="G14" s="173" t="s">
        <v>40</v>
      </c>
    </row>
    <row r="15" spans="1:7" x14ac:dyDescent="0.2">
      <c r="A15" s="169" t="s">
        <v>354</v>
      </c>
      <c r="B15" s="356" t="s">
        <v>316</v>
      </c>
      <c r="C15" s="357"/>
      <c r="D15" s="338" t="s">
        <v>317</v>
      </c>
      <c r="E15" s="339"/>
      <c r="F15" s="117">
        <v>12</v>
      </c>
      <c r="G15" s="4">
        <f>'VROČEVOD T2706_GD'!F161</f>
        <v>0</v>
      </c>
    </row>
    <row r="16" spans="1:7" x14ac:dyDescent="0.2">
      <c r="A16" s="169"/>
      <c r="B16" s="356"/>
      <c r="C16" s="357"/>
      <c r="D16" s="338"/>
      <c r="E16" s="339"/>
      <c r="F16" s="117"/>
      <c r="G16" s="4"/>
    </row>
    <row r="17" spans="1:7" x14ac:dyDescent="0.2">
      <c r="A17" s="169"/>
      <c r="B17" s="356"/>
      <c r="C17" s="357"/>
      <c r="D17" s="338"/>
      <c r="E17" s="339"/>
      <c r="F17" s="117"/>
      <c r="G17" s="4"/>
    </row>
    <row r="18" spans="1:7" x14ac:dyDescent="0.2">
      <c r="A18" s="365" t="s">
        <v>95</v>
      </c>
      <c r="B18" s="365"/>
      <c r="C18" s="365"/>
      <c r="D18" s="365"/>
      <c r="E18" s="365"/>
      <c r="F18" s="365"/>
      <c r="G18" s="5">
        <f>SUM(G15:G17)</f>
        <v>0</v>
      </c>
    </row>
  </sheetData>
  <sheetProtection algorithmName="SHA-512" hashValue="SRK5qecUqYT/OzYF6lhBXNm0SV3NqS/hr/VP0WrUVmklEcX1IpSoHoMVpqNLGJItZUWQHGVWs5xoy50+45q2Dw==" saltValue="4FLlmnNFgpk6SqaihhlXVA==" spinCount="100000" sheet="1" objects="1" scenarios="1"/>
  <mergeCells count="16">
    <mergeCell ref="A12:G12"/>
    <mergeCell ref="A2:G2"/>
    <mergeCell ref="A3:G4"/>
    <mergeCell ref="B5:F5"/>
    <mergeCell ref="B6:F6"/>
    <mergeCell ref="B7:F7"/>
    <mergeCell ref="B17:C17"/>
    <mergeCell ref="D17:E17"/>
    <mergeCell ref="A18:F18"/>
    <mergeCell ref="A13:A14"/>
    <mergeCell ref="B13:C14"/>
    <mergeCell ref="D13:E14"/>
    <mergeCell ref="B15:C15"/>
    <mergeCell ref="D15:E15"/>
    <mergeCell ref="B16:C16"/>
    <mergeCell ref="D16:E16"/>
  </mergeCells>
  <pageMargins left="0.70866141732283472" right="0.32333333333333331"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68FA9-87E8-4294-A3C6-A8E1001725C4}">
  <sheetPr>
    <tabColor theme="9" tint="0.39997558519241921"/>
  </sheetPr>
  <dimension ref="A1:F161"/>
  <sheetViews>
    <sheetView topLeftCell="A126" zoomScaleNormal="100" zoomScaleSheetLayoutView="100" workbookViewId="0">
      <selection activeCell="E141" sqref="E141"/>
    </sheetView>
  </sheetViews>
  <sheetFormatPr defaultColWidth="9.140625" defaultRowHeight="12.75" x14ac:dyDescent="0.2"/>
  <cols>
    <col min="1" max="1" width="6.7109375" style="145" customWidth="1"/>
    <col min="2" max="2" width="42.85546875" style="158" customWidth="1"/>
    <col min="3" max="3" width="6.7109375" style="148" customWidth="1"/>
    <col min="4" max="4" width="6.7109375" style="119" customWidth="1"/>
    <col min="5" max="5" width="14.7109375" style="147" customWidth="1"/>
    <col min="6" max="6" width="14.7109375" style="148" customWidth="1"/>
    <col min="7" max="16384" width="9.140625" style="119"/>
  </cols>
  <sheetData>
    <row r="1" spans="1:6" x14ac:dyDescent="0.2">
      <c r="A1" s="144" t="s">
        <v>355</v>
      </c>
      <c r="B1" s="116" t="s">
        <v>6</v>
      </c>
      <c r="C1" s="145"/>
      <c r="D1" s="146"/>
    </row>
    <row r="2" spans="1:6" x14ac:dyDescent="0.2">
      <c r="A2" s="144" t="s">
        <v>356</v>
      </c>
      <c r="B2" s="116" t="s">
        <v>7</v>
      </c>
      <c r="C2" s="145"/>
      <c r="D2" s="146"/>
    </row>
    <row r="3" spans="1:6" x14ac:dyDescent="0.2">
      <c r="A3" s="144"/>
      <c r="B3" s="116" t="s">
        <v>318</v>
      </c>
      <c r="C3" s="145"/>
      <c r="D3" s="146"/>
    </row>
    <row r="4" spans="1:6" x14ac:dyDescent="0.2">
      <c r="A4" s="144"/>
      <c r="B4" s="116" t="s">
        <v>319</v>
      </c>
      <c r="C4" s="145"/>
      <c r="D4" s="146"/>
    </row>
    <row r="5" spans="1:6" ht="76.5" x14ac:dyDescent="0.2">
      <c r="A5" s="149" t="s">
        <v>0</v>
      </c>
      <c r="B5" s="150" t="s">
        <v>34</v>
      </c>
      <c r="C5" s="151" t="s">
        <v>8</v>
      </c>
      <c r="D5" s="151" t="s">
        <v>9</v>
      </c>
      <c r="E5" s="152" t="s">
        <v>38</v>
      </c>
      <c r="F5" s="152" t="s">
        <v>39</v>
      </c>
    </row>
    <row r="6" spans="1:6" x14ac:dyDescent="0.2">
      <c r="A6" s="153">
        <v>1</v>
      </c>
      <c r="B6" s="154"/>
      <c r="C6" s="155"/>
      <c r="D6" s="156"/>
      <c r="E6" s="157"/>
      <c r="F6" s="155"/>
    </row>
    <row r="7" spans="1:6" x14ac:dyDescent="0.2">
      <c r="A7" s="118"/>
      <c r="B7" s="116" t="s">
        <v>113</v>
      </c>
    </row>
    <row r="8" spans="1:6" x14ac:dyDescent="0.2">
      <c r="A8" s="118"/>
      <c r="B8" s="377" t="s">
        <v>112</v>
      </c>
      <c r="C8" s="377"/>
      <c r="D8" s="377"/>
      <c r="E8" s="377"/>
      <c r="F8" s="377"/>
    </row>
    <row r="9" spans="1:6" x14ac:dyDescent="0.2">
      <c r="A9" s="118"/>
      <c r="B9" s="377"/>
      <c r="C9" s="377"/>
      <c r="D9" s="377"/>
      <c r="E9" s="377"/>
      <c r="F9" s="377"/>
    </row>
    <row r="10" spans="1:6" x14ac:dyDescent="0.2">
      <c r="A10" s="118"/>
    </row>
    <row r="11" spans="1:6" x14ac:dyDescent="0.2">
      <c r="A11" s="153"/>
      <c r="B11" s="154"/>
      <c r="C11" s="155"/>
      <c r="D11" s="156"/>
      <c r="E11" s="157"/>
      <c r="F11" s="155"/>
    </row>
    <row r="12" spans="1:6" x14ac:dyDescent="0.2">
      <c r="A12" s="120">
        <f>COUNT(A6+1)</f>
        <v>1</v>
      </c>
      <c r="B12" s="126" t="s">
        <v>10</v>
      </c>
      <c r="C12" s="125"/>
      <c r="D12" s="123"/>
      <c r="E12" s="124"/>
      <c r="F12" s="124"/>
    </row>
    <row r="13" spans="1:6" ht="38.25" x14ac:dyDescent="0.2">
      <c r="A13" s="120"/>
      <c r="B13" s="121" t="s">
        <v>45</v>
      </c>
      <c r="C13" s="125"/>
      <c r="D13" s="123"/>
      <c r="E13" s="124"/>
      <c r="F13" s="124"/>
    </row>
    <row r="14" spans="1:6" ht="14.25" x14ac:dyDescent="0.2">
      <c r="A14" s="120"/>
      <c r="B14" s="126" t="s">
        <v>155</v>
      </c>
      <c r="C14" s="122">
        <v>12</v>
      </c>
      <c r="D14" s="123" t="s">
        <v>37</v>
      </c>
      <c r="E14" s="124">
        <v>0</v>
      </c>
      <c r="F14" s="124">
        <f>C14*E14</f>
        <v>0</v>
      </c>
    </row>
    <row r="15" spans="1:6" x14ac:dyDescent="0.2">
      <c r="A15" s="159"/>
      <c r="B15" s="135"/>
      <c r="C15" s="136"/>
      <c r="D15" s="137"/>
      <c r="E15" s="138"/>
      <c r="F15" s="138"/>
    </row>
    <row r="16" spans="1:6" x14ac:dyDescent="0.2">
      <c r="A16" s="199"/>
      <c r="B16" s="129"/>
      <c r="C16" s="130"/>
      <c r="D16" s="131"/>
      <c r="E16" s="132"/>
      <c r="F16" s="133"/>
    </row>
    <row r="17" spans="1:6" x14ac:dyDescent="0.2">
      <c r="A17" s="120">
        <f>COUNT($A$12:A16)+1</f>
        <v>2</v>
      </c>
      <c r="B17" s="126" t="s">
        <v>16</v>
      </c>
      <c r="C17" s="122"/>
      <c r="D17" s="123"/>
      <c r="E17" s="124"/>
      <c r="F17" s="125"/>
    </row>
    <row r="18" spans="1:6" ht="51" x14ac:dyDescent="0.2">
      <c r="A18" s="120"/>
      <c r="B18" s="121" t="s">
        <v>36</v>
      </c>
      <c r="C18" s="122"/>
      <c r="D18" s="123"/>
      <c r="E18" s="124"/>
      <c r="F18" s="125"/>
    </row>
    <row r="19" spans="1:6" ht="14.25" x14ac:dyDescent="0.2">
      <c r="A19" s="120"/>
      <c r="B19" s="121"/>
      <c r="C19" s="122">
        <v>4</v>
      </c>
      <c r="D19" s="123" t="s">
        <v>37</v>
      </c>
      <c r="E19" s="45"/>
      <c r="F19" s="124">
        <f>C19*E19</f>
        <v>0</v>
      </c>
    </row>
    <row r="20" spans="1:6" x14ac:dyDescent="0.2">
      <c r="A20" s="159"/>
      <c r="B20" s="135"/>
      <c r="C20" s="136"/>
      <c r="D20" s="137"/>
      <c r="E20" s="138"/>
      <c r="F20" s="138"/>
    </row>
    <row r="21" spans="1:6" x14ac:dyDescent="0.2">
      <c r="A21" s="199"/>
      <c r="B21" s="129"/>
      <c r="C21" s="130"/>
      <c r="D21" s="131"/>
      <c r="E21" s="132"/>
      <c r="F21" s="133"/>
    </row>
    <row r="22" spans="1:6" ht="25.5" x14ac:dyDescent="0.2">
      <c r="A22" s="120">
        <f>COUNT($A$12:A21)+1</f>
        <v>3</v>
      </c>
      <c r="B22" s="126" t="s">
        <v>48</v>
      </c>
      <c r="C22" s="122"/>
      <c r="D22" s="123"/>
      <c r="E22" s="124"/>
      <c r="F22" s="125"/>
    </row>
    <row r="23" spans="1:6" ht="63.75" x14ac:dyDescent="0.2">
      <c r="A23" s="120"/>
      <c r="B23" s="121" t="s">
        <v>49</v>
      </c>
      <c r="C23" s="122"/>
      <c r="D23" s="123"/>
      <c r="E23" s="124"/>
      <c r="F23" s="125"/>
    </row>
    <row r="24" spans="1:6" ht="14.25" x14ac:dyDescent="0.2">
      <c r="A24" s="120"/>
      <c r="B24" s="121"/>
      <c r="C24" s="122">
        <v>6</v>
      </c>
      <c r="D24" s="123" t="s">
        <v>43</v>
      </c>
      <c r="E24" s="45"/>
      <c r="F24" s="124">
        <f>C24*E24</f>
        <v>0</v>
      </c>
    </row>
    <row r="25" spans="1:6" x14ac:dyDescent="0.2">
      <c r="A25" s="159"/>
      <c r="B25" s="135"/>
      <c r="C25" s="136"/>
      <c r="D25" s="137"/>
      <c r="E25" s="138"/>
      <c r="F25" s="138"/>
    </row>
    <row r="26" spans="1:6" x14ac:dyDescent="0.2">
      <c r="A26" s="199"/>
      <c r="B26" s="129"/>
      <c r="C26" s="130"/>
      <c r="D26" s="131"/>
      <c r="E26" s="132"/>
      <c r="F26" s="133"/>
    </row>
    <row r="27" spans="1:6" ht="25.5" x14ac:dyDescent="0.2">
      <c r="A27" s="120">
        <f>COUNT($A$12:A26)+1</f>
        <v>4</v>
      </c>
      <c r="B27" s="126" t="s">
        <v>50</v>
      </c>
      <c r="C27" s="122"/>
      <c r="D27" s="123"/>
      <c r="E27" s="124"/>
      <c r="F27" s="125"/>
    </row>
    <row r="28" spans="1:6" ht="51" x14ac:dyDescent="0.2">
      <c r="A28" s="120"/>
      <c r="B28" s="121" t="s">
        <v>51</v>
      </c>
      <c r="C28" s="122"/>
      <c r="D28" s="123"/>
      <c r="E28" s="124"/>
      <c r="F28" s="125"/>
    </row>
    <row r="29" spans="1:6" ht="14.25" x14ac:dyDescent="0.2">
      <c r="A29" s="120"/>
      <c r="B29" s="121"/>
      <c r="C29" s="122">
        <v>55</v>
      </c>
      <c r="D29" s="123" t="s">
        <v>43</v>
      </c>
      <c r="E29" s="45"/>
      <c r="F29" s="124">
        <f>C29*E29</f>
        <v>0</v>
      </c>
    </row>
    <row r="30" spans="1:6" x14ac:dyDescent="0.2">
      <c r="A30" s="159"/>
      <c r="B30" s="135"/>
      <c r="C30" s="136"/>
      <c r="D30" s="137"/>
      <c r="E30" s="138"/>
      <c r="F30" s="138"/>
    </row>
    <row r="31" spans="1:6" x14ac:dyDescent="0.2">
      <c r="A31" s="199"/>
      <c r="B31" s="129"/>
      <c r="C31" s="130"/>
      <c r="D31" s="131"/>
      <c r="E31" s="132"/>
      <c r="F31" s="133"/>
    </row>
    <row r="32" spans="1:6" x14ac:dyDescent="0.2">
      <c r="A32" s="120">
        <f>COUNT($A$12:A31)+1</f>
        <v>5</v>
      </c>
      <c r="B32" s="208" t="s">
        <v>52</v>
      </c>
      <c r="C32" s="122"/>
      <c r="D32" s="206"/>
      <c r="E32" s="205"/>
      <c r="F32" s="207"/>
    </row>
    <row r="33" spans="1:6" ht="63.75" x14ac:dyDescent="0.2">
      <c r="A33" s="120"/>
      <c r="B33" s="121" t="s">
        <v>53</v>
      </c>
      <c r="C33" s="122"/>
      <c r="D33" s="206"/>
      <c r="E33" s="205"/>
      <c r="F33" s="205"/>
    </row>
    <row r="34" spans="1:6" ht="14.25" x14ac:dyDescent="0.2">
      <c r="A34" s="120"/>
      <c r="B34" s="121"/>
      <c r="C34" s="122">
        <v>3</v>
      </c>
      <c r="D34" s="123" t="s">
        <v>37</v>
      </c>
      <c r="E34" s="45"/>
      <c r="F34" s="124">
        <f>E34*C34</f>
        <v>0</v>
      </c>
    </row>
    <row r="35" spans="1:6" x14ac:dyDescent="0.2">
      <c r="A35" s="159"/>
      <c r="B35" s="135"/>
      <c r="C35" s="136"/>
      <c r="D35" s="137"/>
      <c r="E35" s="138"/>
      <c r="F35" s="138"/>
    </row>
    <row r="36" spans="1:6" x14ac:dyDescent="0.2">
      <c r="A36" s="199"/>
      <c r="B36" s="203"/>
      <c r="C36" s="130"/>
      <c r="D36" s="131"/>
      <c r="E36" s="132"/>
      <c r="F36" s="132"/>
    </row>
    <row r="37" spans="1:6" x14ac:dyDescent="0.2">
      <c r="A37" s="120">
        <f>COUNT($A$12:A36)+1</f>
        <v>6</v>
      </c>
      <c r="B37" s="202" t="s">
        <v>60</v>
      </c>
      <c r="C37" s="122"/>
      <c r="D37" s="123"/>
      <c r="E37" s="124"/>
      <c r="F37" s="124"/>
    </row>
    <row r="38" spans="1:6" ht="63.75" x14ac:dyDescent="0.2">
      <c r="A38" s="120"/>
      <c r="B38" s="121" t="s">
        <v>61</v>
      </c>
      <c r="C38" s="122"/>
      <c r="D38" s="123"/>
      <c r="E38" s="124"/>
      <c r="F38" s="124"/>
    </row>
    <row r="39" spans="1:6" ht="14.25" x14ac:dyDescent="0.2">
      <c r="A39" s="120"/>
      <c r="B39" s="201"/>
      <c r="C39" s="122">
        <v>3</v>
      </c>
      <c r="D39" s="123" t="s">
        <v>37</v>
      </c>
      <c r="E39" s="45"/>
      <c r="F39" s="124">
        <f>E39*C39</f>
        <v>0</v>
      </c>
    </row>
    <row r="40" spans="1:6" x14ac:dyDescent="0.2">
      <c r="A40" s="159"/>
      <c r="B40" s="200"/>
      <c r="C40" s="136"/>
      <c r="D40" s="137"/>
      <c r="E40" s="138"/>
      <c r="F40" s="138"/>
    </row>
    <row r="41" spans="1:6" x14ac:dyDescent="0.2">
      <c r="A41" s="128"/>
      <c r="B41" s="129"/>
      <c r="C41" s="130"/>
      <c r="D41" s="131"/>
      <c r="E41" s="132"/>
      <c r="F41" s="133"/>
    </row>
    <row r="42" spans="1:6" x14ac:dyDescent="0.2">
      <c r="A42" s="120">
        <f>COUNT($A$12:A41)+1</f>
        <v>7</v>
      </c>
      <c r="B42" s="126" t="s">
        <v>13</v>
      </c>
      <c r="C42" s="122"/>
      <c r="D42" s="123"/>
      <c r="E42" s="124"/>
      <c r="F42" s="125"/>
    </row>
    <row r="43" spans="1:6" ht="38.25" x14ac:dyDescent="0.2">
      <c r="A43" s="127"/>
      <c r="B43" s="121" t="s">
        <v>31</v>
      </c>
      <c r="C43" s="122"/>
      <c r="D43" s="123"/>
      <c r="E43" s="124"/>
      <c r="F43" s="125"/>
    </row>
    <row r="44" spans="1:6" ht="14.25" x14ac:dyDescent="0.2">
      <c r="A44" s="127"/>
      <c r="B44" s="121"/>
      <c r="C44" s="122">
        <v>64</v>
      </c>
      <c r="D44" s="123" t="s">
        <v>43</v>
      </c>
      <c r="E44" s="45"/>
      <c r="F44" s="124">
        <f>C44*E44</f>
        <v>0</v>
      </c>
    </row>
    <row r="45" spans="1:6" x14ac:dyDescent="0.2">
      <c r="A45" s="134"/>
      <c r="B45" s="135"/>
      <c r="C45" s="136"/>
      <c r="D45" s="137"/>
      <c r="E45" s="138"/>
      <c r="F45" s="138"/>
    </row>
    <row r="46" spans="1:6" x14ac:dyDescent="0.2">
      <c r="A46" s="128"/>
      <c r="B46" s="129"/>
      <c r="C46" s="130"/>
      <c r="D46" s="131"/>
      <c r="E46" s="132"/>
      <c r="F46" s="133"/>
    </row>
    <row r="47" spans="1:6" x14ac:dyDescent="0.2">
      <c r="A47" s="120">
        <f>COUNT($A$12:A46)+1</f>
        <v>8</v>
      </c>
      <c r="B47" s="126" t="s">
        <v>66</v>
      </c>
      <c r="C47" s="122"/>
      <c r="D47" s="123"/>
      <c r="E47" s="124"/>
      <c r="F47" s="124"/>
    </row>
    <row r="48" spans="1:6" ht="51" x14ac:dyDescent="0.2">
      <c r="A48" s="127"/>
      <c r="B48" s="121" t="s">
        <v>67</v>
      </c>
      <c r="C48" s="122"/>
      <c r="D48" s="123"/>
      <c r="E48" s="124"/>
      <c r="F48" s="124"/>
    </row>
    <row r="49" spans="1:6" x14ac:dyDescent="0.2">
      <c r="A49" s="127"/>
      <c r="B49" s="121"/>
      <c r="C49" s="122">
        <v>2</v>
      </c>
      <c r="D49" s="123" t="s">
        <v>35</v>
      </c>
      <c r="E49" s="45"/>
      <c r="F49" s="124">
        <f>C49*E49</f>
        <v>0</v>
      </c>
    </row>
    <row r="50" spans="1:6" x14ac:dyDescent="0.2">
      <c r="A50" s="134"/>
      <c r="B50" s="135"/>
      <c r="C50" s="136"/>
      <c r="D50" s="137"/>
      <c r="E50" s="138"/>
      <c r="F50" s="138"/>
    </row>
    <row r="51" spans="1:6" x14ac:dyDescent="0.2">
      <c r="A51" s="128"/>
      <c r="B51" s="129"/>
      <c r="C51" s="130"/>
      <c r="D51" s="131"/>
      <c r="E51" s="132"/>
      <c r="F51" s="132"/>
    </row>
    <row r="52" spans="1:6" x14ac:dyDescent="0.2">
      <c r="A52" s="120">
        <f>COUNT($A$12:A51)+1</f>
        <v>9</v>
      </c>
      <c r="B52" s="126" t="s">
        <v>68</v>
      </c>
      <c r="C52" s="122"/>
      <c r="D52" s="123"/>
      <c r="E52" s="124"/>
      <c r="F52" s="124"/>
    </row>
    <row r="53" spans="1:6" ht="25.5" x14ac:dyDescent="0.2">
      <c r="A53" s="127"/>
      <c r="B53" s="121" t="s">
        <v>69</v>
      </c>
      <c r="C53" s="122"/>
      <c r="D53" s="123"/>
      <c r="E53" s="124"/>
      <c r="F53" s="124"/>
    </row>
    <row r="54" spans="1:6" ht="14.25" x14ac:dyDescent="0.2">
      <c r="A54" s="127"/>
      <c r="B54" s="121"/>
      <c r="C54" s="122">
        <v>24</v>
      </c>
      <c r="D54" s="123" t="s">
        <v>37</v>
      </c>
      <c r="E54" s="45"/>
      <c r="F54" s="124">
        <f>C54*E54</f>
        <v>0</v>
      </c>
    </row>
    <row r="55" spans="1:6" x14ac:dyDescent="0.2">
      <c r="A55" s="134"/>
      <c r="B55" s="135"/>
      <c r="C55" s="136"/>
      <c r="D55" s="137"/>
      <c r="E55" s="138"/>
      <c r="F55" s="138"/>
    </row>
    <row r="56" spans="1:6" x14ac:dyDescent="0.2">
      <c r="A56" s="128"/>
      <c r="B56" s="129"/>
      <c r="C56" s="130"/>
      <c r="D56" s="131"/>
      <c r="E56" s="132"/>
      <c r="F56" s="133"/>
    </row>
    <row r="57" spans="1:6" x14ac:dyDescent="0.2">
      <c r="A57" s="120">
        <f>COUNT($A$12:A56)+1</f>
        <v>10</v>
      </c>
      <c r="B57" s="126" t="s">
        <v>248</v>
      </c>
      <c r="C57" s="122"/>
      <c r="D57" s="123"/>
      <c r="E57" s="124"/>
      <c r="F57" s="125"/>
    </row>
    <row r="58" spans="1:6" ht="76.5" x14ac:dyDescent="0.2">
      <c r="A58" s="127"/>
      <c r="B58" s="121" t="s">
        <v>89</v>
      </c>
      <c r="C58" s="122"/>
      <c r="D58" s="123"/>
      <c r="E58" s="124"/>
      <c r="F58" s="125"/>
    </row>
    <row r="59" spans="1:6" ht="25.5" x14ac:dyDescent="0.2">
      <c r="A59" s="127"/>
      <c r="B59" s="121" t="s">
        <v>247</v>
      </c>
      <c r="C59" s="122">
        <v>64</v>
      </c>
      <c r="D59" s="123" t="s">
        <v>43</v>
      </c>
      <c r="E59" s="45"/>
      <c r="F59" s="124">
        <f>C59*E59</f>
        <v>0</v>
      </c>
    </row>
    <row r="60" spans="1:6" ht="25.5" x14ac:dyDescent="0.2">
      <c r="A60" s="127"/>
      <c r="B60" s="121" t="s">
        <v>246</v>
      </c>
      <c r="C60" s="122">
        <v>64</v>
      </c>
      <c r="D60" s="123" t="s">
        <v>43</v>
      </c>
      <c r="E60" s="45"/>
      <c r="F60" s="124">
        <f>C60*E60</f>
        <v>0</v>
      </c>
    </row>
    <row r="61" spans="1:6" x14ac:dyDescent="0.2">
      <c r="A61" s="134"/>
      <c r="B61" s="135"/>
      <c r="C61" s="136"/>
      <c r="D61" s="137"/>
      <c r="E61" s="138"/>
      <c r="F61" s="138"/>
    </row>
    <row r="62" spans="1:6" x14ac:dyDescent="0.2">
      <c r="A62" s="128"/>
      <c r="B62" s="154"/>
      <c r="C62" s="130"/>
      <c r="D62" s="131"/>
      <c r="E62" s="132"/>
      <c r="F62" s="132"/>
    </row>
    <row r="63" spans="1:6" x14ac:dyDescent="0.2">
      <c r="A63" s="120">
        <f>COUNT($A$12:A62)+1</f>
        <v>11</v>
      </c>
      <c r="B63" s="126" t="s">
        <v>18</v>
      </c>
      <c r="C63" s="122"/>
      <c r="D63" s="123"/>
      <c r="E63" s="124"/>
      <c r="F63" s="124"/>
    </row>
    <row r="64" spans="1:6" x14ac:dyDescent="0.2">
      <c r="A64" s="127"/>
      <c r="B64" s="121" t="s">
        <v>17</v>
      </c>
      <c r="C64" s="122"/>
      <c r="D64" s="123"/>
      <c r="E64" s="124"/>
      <c r="F64" s="125"/>
    </row>
    <row r="65" spans="1:6" ht="14.25" x14ac:dyDescent="0.2">
      <c r="A65" s="127"/>
      <c r="B65" s="121"/>
      <c r="C65" s="122">
        <v>18</v>
      </c>
      <c r="D65" s="123" t="s">
        <v>43</v>
      </c>
      <c r="E65" s="45"/>
      <c r="F65" s="124">
        <f>C65*E65</f>
        <v>0</v>
      </c>
    </row>
    <row r="66" spans="1:6" x14ac:dyDescent="0.2">
      <c r="A66" s="134"/>
      <c r="B66" s="135"/>
      <c r="C66" s="136"/>
      <c r="D66" s="137"/>
      <c r="E66" s="138"/>
      <c r="F66" s="138"/>
    </row>
    <row r="67" spans="1:6" x14ac:dyDescent="0.2">
      <c r="A67" s="128"/>
      <c r="B67" s="129"/>
      <c r="C67" s="130"/>
      <c r="D67" s="131"/>
      <c r="E67" s="132"/>
      <c r="F67" s="132"/>
    </row>
    <row r="68" spans="1:6" x14ac:dyDescent="0.2">
      <c r="A68" s="120">
        <f>COUNT($A$12:A67)+1</f>
        <v>12</v>
      </c>
      <c r="B68" s="126" t="s">
        <v>78</v>
      </c>
      <c r="C68" s="122"/>
      <c r="D68" s="123"/>
      <c r="E68" s="124"/>
      <c r="F68" s="125"/>
    </row>
    <row r="69" spans="1:6" ht="38.25" x14ac:dyDescent="0.2">
      <c r="A69" s="127"/>
      <c r="B69" s="121" t="s">
        <v>96</v>
      </c>
      <c r="C69" s="122"/>
      <c r="D69" s="123"/>
      <c r="E69" s="124"/>
      <c r="F69" s="125"/>
    </row>
    <row r="70" spans="1:6" ht="14.25" x14ac:dyDescent="0.2">
      <c r="A70" s="127"/>
      <c r="B70" s="121" t="s">
        <v>32</v>
      </c>
      <c r="C70" s="122">
        <v>49</v>
      </c>
      <c r="D70" s="123" t="s">
        <v>42</v>
      </c>
      <c r="E70" s="45"/>
      <c r="F70" s="124">
        <f>C70*E70</f>
        <v>0</v>
      </c>
    </row>
    <row r="71" spans="1:6" ht="14.25" x14ac:dyDescent="0.2">
      <c r="A71" s="127"/>
      <c r="B71" s="121" t="s">
        <v>33</v>
      </c>
      <c r="C71" s="122">
        <v>12</v>
      </c>
      <c r="D71" s="123" t="s">
        <v>42</v>
      </c>
      <c r="E71" s="45"/>
      <c r="F71" s="124">
        <f>C71*E71</f>
        <v>0</v>
      </c>
    </row>
    <row r="72" spans="1:6" x14ac:dyDescent="0.2">
      <c r="A72" s="134"/>
      <c r="B72" s="135"/>
      <c r="C72" s="136"/>
      <c r="D72" s="137"/>
      <c r="E72" s="138"/>
      <c r="F72" s="138"/>
    </row>
    <row r="73" spans="1:6" x14ac:dyDescent="0.2">
      <c r="A73" s="128"/>
      <c r="B73" s="129"/>
      <c r="C73" s="130"/>
      <c r="D73" s="131"/>
      <c r="E73" s="132"/>
      <c r="F73" s="132"/>
    </row>
    <row r="74" spans="1:6" x14ac:dyDescent="0.2">
      <c r="A74" s="120">
        <f>COUNT($A$12:A73)+1</f>
        <v>13</v>
      </c>
      <c r="B74" s="194" t="s">
        <v>80</v>
      </c>
      <c r="C74" s="122"/>
      <c r="D74" s="123"/>
      <c r="E74" s="124"/>
      <c r="F74" s="124"/>
    </row>
    <row r="75" spans="1:6" ht="25.5" x14ac:dyDescent="0.2">
      <c r="A75" s="127"/>
      <c r="B75" s="121" t="s">
        <v>81</v>
      </c>
      <c r="C75" s="122"/>
      <c r="D75" s="123"/>
      <c r="E75" s="124"/>
      <c r="F75" s="124"/>
    </row>
    <row r="76" spans="1:6" ht="14.25" x14ac:dyDescent="0.2">
      <c r="A76" s="127"/>
      <c r="B76" s="121"/>
      <c r="C76" s="122">
        <v>35</v>
      </c>
      <c r="D76" s="123" t="s">
        <v>42</v>
      </c>
      <c r="E76" s="45"/>
      <c r="F76" s="124">
        <f t="shared" ref="F76" si="0">C76*E76</f>
        <v>0</v>
      </c>
    </row>
    <row r="77" spans="1:6" x14ac:dyDescent="0.2">
      <c r="A77" s="134"/>
      <c r="B77" s="135"/>
      <c r="C77" s="136"/>
      <c r="D77" s="137"/>
      <c r="E77" s="138"/>
      <c r="F77" s="138"/>
    </row>
    <row r="78" spans="1:6" x14ac:dyDescent="0.2">
      <c r="A78" s="128"/>
      <c r="B78" s="129"/>
      <c r="C78" s="130"/>
      <c r="D78" s="131"/>
      <c r="E78" s="132"/>
      <c r="F78" s="132"/>
    </row>
    <row r="79" spans="1:6" x14ac:dyDescent="0.2">
      <c r="A79" s="120">
        <f>COUNT($A$12:A78)+1</f>
        <v>14</v>
      </c>
      <c r="B79" s="126" t="s">
        <v>320</v>
      </c>
      <c r="C79" s="122"/>
      <c r="D79" s="123"/>
      <c r="E79" s="124"/>
      <c r="F79" s="124"/>
    </row>
    <row r="80" spans="1:6" ht="51" x14ac:dyDescent="0.2">
      <c r="A80" s="127"/>
      <c r="B80" s="121" t="s">
        <v>116</v>
      </c>
      <c r="C80" s="122"/>
      <c r="D80" s="123"/>
      <c r="E80" s="124"/>
      <c r="F80" s="124"/>
    </row>
    <row r="81" spans="1:6" ht="14.25" x14ac:dyDescent="0.2">
      <c r="A81" s="127"/>
      <c r="B81" s="121"/>
      <c r="C81" s="122">
        <v>8.5</v>
      </c>
      <c r="D81" s="123" t="s">
        <v>42</v>
      </c>
      <c r="E81" s="45"/>
      <c r="F81" s="124">
        <f>C81*E81</f>
        <v>0</v>
      </c>
    </row>
    <row r="82" spans="1:6" x14ac:dyDescent="0.2">
      <c r="A82" s="134"/>
      <c r="B82" s="135"/>
      <c r="C82" s="136"/>
      <c r="D82" s="137"/>
      <c r="E82" s="138"/>
      <c r="F82" s="138"/>
    </row>
    <row r="83" spans="1:6" x14ac:dyDescent="0.2">
      <c r="A83" s="128"/>
      <c r="B83" s="129"/>
      <c r="C83" s="130"/>
      <c r="D83" s="131"/>
      <c r="E83" s="132"/>
      <c r="F83" s="132"/>
    </row>
    <row r="84" spans="1:6" x14ac:dyDescent="0.2">
      <c r="A84" s="120">
        <f>COUNT($A$12:A83)+1</f>
        <v>15</v>
      </c>
      <c r="B84" s="126" t="s">
        <v>25</v>
      </c>
      <c r="C84" s="122"/>
      <c r="D84" s="123"/>
      <c r="E84" s="124"/>
      <c r="F84" s="124"/>
    </row>
    <row r="85" spans="1:6" ht="51" x14ac:dyDescent="0.2">
      <c r="A85" s="127"/>
      <c r="B85" s="121" t="s">
        <v>146</v>
      </c>
      <c r="C85" s="122"/>
      <c r="D85" s="123"/>
      <c r="E85" s="124"/>
      <c r="F85" s="124"/>
    </row>
    <row r="86" spans="1:6" ht="14.25" x14ac:dyDescent="0.2">
      <c r="A86" s="127"/>
      <c r="B86" s="121"/>
      <c r="C86" s="122">
        <v>28</v>
      </c>
      <c r="D86" s="123" t="s">
        <v>42</v>
      </c>
      <c r="E86" s="45"/>
      <c r="F86" s="124">
        <f>C86*E86</f>
        <v>0</v>
      </c>
    </row>
    <row r="87" spans="1:6" x14ac:dyDescent="0.2">
      <c r="A87" s="134"/>
      <c r="B87" s="135"/>
      <c r="C87" s="136"/>
      <c r="D87" s="137"/>
      <c r="E87" s="138"/>
      <c r="F87" s="138"/>
    </row>
    <row r="88" spans="1:6" x14ac:dyDescent="0.2">
      <c r="A88" s="128"/>
      <c r="B88" s="129"/>
      <c r="C88" s="130"/>
      <c r="D88" s="131"/>
      <c r="E88" s="132"/>
      <c r="F88" s="132"/>
    </row>
    <row r="89" spans="1:6" x14ac:dyDescent="0.2">
      <c r="A89" s="120">
        <f>COUNT($A$12:A88)+1</f>
        <v>16</v>
      </c>
      <c r="B89" s="126" t="s">
        <v>82</v>
      </c>
      <c r="C89" s="122"/>
      <c r="D89" s="123"/>
      <c r="E89" s="124"/>
      <c r="F89" s="124"/>
    </row>
    <row r="90" spans="1:6" ht="76.5" x14ac:dyDescent="0.2">
      <c r="A90" s="127"/>
      <c r="B90" s="121" t="s">
        <v>104</v>
      </c>
      <c r="C90" s="122"/>
      <c r="D90" s="123"/>
      <c r="E90" s="124"/>
      <c r="F90" s="124"/>
    </row>
    <row r="91" spans="1:6" ht="14.25" x14ac:dyDescent="0.2">
      <c r="A91" s="127"/>
      <c r="B91" s="121"/>
      <c r="C91" s="122">
        <v>13.5</v>
      </c>
      <c r="D91" s="123" t="s">
        <v>42</v>
      </c>
      <c r="E91" s="45"/>
      <c r="F91" s="124">
        <f>C91*E91</f>
        <v>0</v>
      </c>
    </row>
    <row r="92" spans="1:6" x14ac:dyDescent="0.2">
      <c r="A92" s="134"/>
      <c r="B92" s="135"/>
      <c r="C92" s="136"/>
      <c r="D92" s="137"/>
      <c r="E92" s="138"/>
      <c r="F92" s="138"/>
    </row>
    <row r="93" spans="1:6" x14ac:dyDescent="0.2">
      <c r="A93" s="128"/>
      <c r="B93" s="129"/>
      <c r="C93" s="130"/>
      <c r="D93" s="131"/>
      <c r="E93" s="132"/>
      <c r="F93" s="132"/>
    </row>
    <row r="94" spans="1:6" x14ac:dyDescent="0.2">
      <c r="A94" s="120">
        <f>COUNT($A$12:A93)+1</f>
        <v>17</v>
      </c>
      <c r="B94" s="126" t="s">
        <v>83</v>
      </c>
      <c r="C94" s="122"/>
      <c r="D94" s="123"/>
      <c r="E94" s="124"/>
      <c r="F94" s="125"/>
    </row>
    <row r="95" spans="1:6" ht="51" x14ac:dyDescent="0.2">
      <c r="A95" s="127"/>
      <c r="B95" s="121" t="s">
        <v>105</v>
      </c>
      <c r="C95" s="122"/>
      <c r="D95" s="123"/>
      <c r="E95" s="124"/>
      <c r="F95" s="125"/>
    </row>
    <row r="96" spans="1:6" ht="14.25" x14ac:dyDescent="0.2">
      <c r="A96" s="127"/>
      <c r="B96" s="121"/>
      <c r="C96" s="122">
        <v>12</v>
      </c>
      <c r="D96" s="123" t="s">
        <v>42</v>
      </c>
      <c r="E96" s="45"/>
      <c r="F96" s="124">
        <f>C96*E96</f>
        <v>0</v>
      </c>
    </row>
    <row r="97" spans="1:6" x14ac:dyDescent="0.2">
      <c r="A97" s="134"/>
      <c r="B97" s="135"/>
      <c r="C97" s="136"/>
      <c r="D97" s="137"/>
      <c r="E97" s="138"/>
      <c r="F97" s="138"/>
    </row>
    <row r="98" spans="1:6" x14ac:dyDescent="0.2">
      <c r="A98" s="128"/>
      <c r="B98" s="129"/>
      <c r="C98" s="130"/>
      <c r="D98" s="131"/>
      <c r="E98" s="132"/>
      <c r="F98" s="132"/>
    </row>
    <row r="99" spans="1:6" x14ac:dyDescent="0.2">
      <c r="A99" s="120">
        <f>COUNT($A$12:A98)+1</f>
        <v>18</v>
      </c>
      <c r="B99" s="126" t="s">
        <v>19</v>
      </c>
      <c r="C99" s="122"/>
      <c r="D99" s="123"/>
      <c r="E99" s="124"/>
      <c r="F99" s="125"/>
    </row>
    <row r="100" spans="1:6" ht="38.25" x14ac:dyDescent="0.2">
      <c r="A100" s="127"/>
      <c r="B100" s="121" t="s">
        <v>84</v>
      </c>
      <c r="C100" s="122"/>
      <c r="D100" s="123"/>
      <c r="E100" s="124"/>
      <c r="F100" s="125"/>
    </row>
    <row r="101" spans="1:6" ht="14.25" x14ac:dyDescent="0.2">
      <c r="A101" s="127"/>
      <c r="B101" s="121"/>
      <c r="C101" s="122">
        <v>35</v>
      </c>
      <c r="D101" s="123" t="s">
        <v>42</v>
      </c>
      <c r="E101" s="45"/>
      <c r="F101" s="124">
        <f>C101*E101</f>
        <v>0</v>
      </c>
    </row>
    <row r="102" spans="1:6" x14ac:dyDescent="0.2">
      <c r="A102" s="134"/>
      <c r="B102" s="135"/>
      <c r="C102" s="136"/>
      <c r="D102" s="137"/>
      <c r="E102" s="138"/>
      <c r="F102" s="138"/>
    </row>
    <row r="103" spans="1:6" x14ac:dyDescent="0.2">
      <c r="A103" s="128"/>
      <c r="B103" s="154"/>
      <c r="C103" s="130"/>
      <c r="D103" s="193"/>
      <c r="E103" s="156"/>
      <c r="F103" s="156"/>
    </row>
    <row r="104" spans="1:6" x14ac:dyDescent="0.2">
      <c r="A104" s="120">
        <f>COUNT($A$12:A103)+1</f>
        <v>19</v>
      </c>
      <c r="B104" s="126" t="s">
        <v>21</v>
      </c>
      <c r="C104" s="122"/>
      <c r="D104" s="123"/>
      <c r="E104" s="124"/>
      <c r="F104" s="124"/>
    </row>
    <row r="105" spans="1:6" ht="38.25" x14ac:dyDescent="0.2">
      <c r="A105" s="127"/>
      <c r="B105" s="121" t="s">
        <v>20</v>
      </c>
      <c r="C105" s="122"/>
      <c r="D105" s="123"/>
      <c r="E105" s="124"/>
      <c r="F105" s="125"/>
    </row>
    <row r="106" spans="1:6" ht="14.25" x14ac:dyDescent="0.2">
      <c r="A106" s="127"/>
      <c r="B106" s="121"/>
      <c r="C106" s="122">
        <v>42.5</v>
      </c>
      <c r="D106" s="123" t="s">
        <v>42</v>
      </c>
      <c r="E106" s="45"/>
      <c r="F106" s="124">
        <f>C106*E106</f>
        <v>0</v>
      </c>
    </row>
    <row r="107" spans="1:6" x14ac:dyDescent="0.2">
      <c r="A107" s="134"/>
      <c r="B107" s="135"/>
      <c r="C107" s="136"/>
      <c r="D107" s="137"/>
      <c r="E107" s="138"/>
      <c r="F107" s="138"/>
    </row>
    <row r="108" spans="1:6" x14ac:dyDescent="0.2">
      <c r="A108" s="128"/>
      <c r="B108" s="129"/>
      <c r="C108" s="130"/>
      <c r="D108" s="131"/>
      <c r="E108" s="132"/>
      <c r="F108" s="132"/>
    </row>
    <row r="109" spans="1:6" x14ac:dyDescent="0.2">
      <c r="A109" s="120">
        <f>COUNT($A$12:A108)+1</f>
        <v>20</v>
      </c>
      <c r="B109" s="126" t="s">
        <v>22</v>
      </c>
      <c r="C109" s="122"/>
      <c r="D109" s="123"/>
      <c r="E109" s="124"/>
      <c r="F109" s="124"/>
    </row>
    <row r="110" spans="1:6" x14ac:dyDescent="0.2">
      <c r="A110" s="127"/>
      <c r="B110" s="121" t="s">
        <v>118</v>
      </c>
      <c r="C110" s="122"/>
      <c r="D110" s="123"/>
      <c r="E110" s="124"/>
      <c r="F110" s="125"/>
    </row>
    <row r="111" spans="1:6" ht="14.25" x14ac:dyDescent="0.2">
      <c r="A111" s="127"/>
      <c r="B111" s="121"/>
      <c r="C111" s="122">
        <v>24</v>
      </c>
      <c r="D111" s="123" t="s">
        <v>37</v>
      </c>
      <c r="E111" s="45"/>
      <c r="F111" s="124">
        <f>C111*E111</f>
        <v>0</v>
      </c>
    </row>
    <row r="112" spans="1:6" x14ac:dyDescent="0.2">
      <c r="A112" s="134"/>
      <c r="B112" s="135"/>
      <c r="C112" s="136"/>
      <c r="D112" s="137"/>
      <c r="E112" s="138"/>
      <c r="F112" s="138"/>
    </row>
    <row r="113" spans="1:6" x14ac:dyDescent="0.2">
      <c r="A113" s="128"/>
      <c r="B113" s="129"/>
      <c r="C113" s="130"/>
      <c r="D113" s="131"/>
      <c r="E113" s="132"/>
      <c r="F113" s="132"/>
    </row>
    <row r="114" spans="1:6" x14ac:dyDescent="0.2">
      <c r="A114" s="120">
        <f>COUNT($A$10:A113)+1</f>
        <v>21</v>
      </c>
      <c r="B114" s="126" t="s">
        <v>134</v>
      </c>
      <c r="C114" s="122"/>
      <c r="D114" s="123"/>
      <c r="E114" s="124"/>
      <c r="F114" s="124"/>
    </row>
    <row r="115" spans="1:6" ht="165.75" x14ac:dyDescent="0.2">
      <c r="A115" s="127"/>
      <c r="B115" s="121" t="s">
        <v>321</v>
      </c>
      <c r="C115" s="122"/>
      <c r="D115" s="123"/>
      <c r="E115" s="124"/>
      <c r="F115" s="124"/>
    </row>
    <row r="116" spans="1:6" ht="14.25" x14ac:dyDescent="0.2">
      <c r="A116" s="127"/>
      <c r="B116" s="126"/>
      <c r="C116" s="122">
        <v>0.7</v>
      </c>
      <c r="D116" s="123" t="s">
        <v>37</v>
      </c>
      <c r="E116" s="45"/>
      <c r="F116" s="124">
        <f>C116*E116</f>
        <v>0</v>
      </c>
    </row>
    <row r="117" spans="1:6" x14ac:dyDescent="0.2">
      <c r="A117" s="134"/>
      <c r="B117" s="135"/>
      <c r="C117" s="136"/>
      <c r="D117" s="137"/>
      <c r="E117" s="138"/>
      <c r="F117" s="138"/>
    </row>
    <row r="118" spans="1:6" x14ac:dyDescent="0.2">
      <c r="A118" s="128"/>
      <c r="B118" s="129"/>
      <c r="C118" s="130"/>
      <c r="D118" s="131"/>
      <c r="E118" s="132"/>
      <c r="F118" s="132"/>
    </row>
    <row r="119" spans="1:6" x14ac:dyDescent="0.2">
      <c r="A119" s="120">
        <f>COUNT($A$10:A118)+1</f>
        <v>22</v>
      </c>
      <c r="B119" s="126" t="s">
        <v>135</v>
      </c>
      <c r="C119" s="122"/>
      <c r="D119" s="123"/>
      <c r="E119" s="124"/>
      <c r="F119" s="124"/>
    </row>
    <row r="120" spans="1:6" ht="127.5" x14ac:dyDescent="0.2">
      <c r="A120" s="127"/>
      <c r="B120" s="121" t="s">
        <v>136</v>
      </c>
      <c r="C120" s="122"/>
      <c r="D120" s="123"/>
      <c r="E120" s="124"/>
      <c r="F120" s="124"/>
    </row>
    <row r="121" spans="1:6" x14ac:dyDescent="0.2">
      <c r="A121" s="127"/>
      <c r="B121" s="126" t="s">
        <v>322</v>
      </c>
      <c r="C121" s="122">
        <v>1</v>
      </c>
      <c r="D121" s="123" t="s">
        <v>137</v>
      </c>
      <c r="E121" s="45"/>
      <c r="F121" s="124">
        <f>C121*E121</f>
        <v>0</v>
      </c>
    </row>
    <row r="122" spans="1:6" x14ac:dyDescent="0.2">
      <c r="A122" s="134"/>
      <c r="B122" s="135"/>
      <c r="C122" s="136"/>
      <c r="D122" s="137"/>
      <c r="E122" s="138"/>
      <c r="F122" s="138"/>
    </row>
    <row r="123" spans="1:6" x14ac:dyDescent="0.2">
      <c r="A123" s="128"/>
      <c r="B123" s="129"/>
      <c r="C123" s="130"/>
      <c r="D123" s="131"/>
      <c r="E123" s="132"/>
      <c r="F123" s="132"/>
    </row>
    <row r="124" spans="1:6" x14ac:dyDescent="0.2">
      <c r="A124" s="120">
        <f>COUNT($A$10:A123)+1</f>
        <v>23</v>
      </c>
      <c r="B124" s="126" t="s">
        <v>138</v>
      </c>
      <c r="C124" s="122"/>
      <c r="D124" s="123"/>
      <c r="E124" s="124"/>
      <c r="F124" s="124"/>
    </row>
    <row r="125" spans="1:6" ht="38.25" x14ac:dyDescent="0.2">
      <c r="A125" s="127"/>
      <c r="B125" s="121" t="s">
        <v>139</v>
      </c>
      <c r="C125" s="122"/>
      <c r="D125" s="123"/>
      <c r="E125" s="124"/>
      <c r="F125" s="124"/>
    </row>
    <row r="126" spans="1:6" x14ac:dyDescent="0.2">
      <c r="A126" s="127"/>
      <c r="B126" s="126"/>
      <c r="C126" s="122">
        <v>4</v>
      </c>
      <c r="D126" s="123" t="s">
        <v>1</v>
      </c>
      <c r="E126" s="45"/>
      <c r="F126" s="124">
        <f>C126*E126</f>
        <v>0</v>
      </c>
    </row>
    <row r="127" spans="1:6" x14ac:dyDescent="0.2">
      <c r="A127" s="134"/>
      <c r="B127" s="135"/>
      <c r="C127" s="136"/>
      <c r="D127" s="137"/>
      <c r="E127" s="138"/>
      <c r="F127" s="138"/>
    </row>
    <row r="128" spans="1:6" x14ac:dyDescent="0.2">
      <c r="A128" s="128"/>
      <c r="B128" s="129"/>
      <c r="C128" s="130"/>
      <c r="D128" s="131"/>
      <c r="E128" s="132"/>
      <c r="F128" s="132"/>
    </row>
    <row r="129" spans="1:6" x14ac:dyDescent="0.2">
      <c r="A129" s="120">
        <f>COUNT($A$10:A128)+1</f>
        <v>24</v>
      </c>
      <c r="B129" s="126" t="s">
        <v>323</v>
      </c>
      <c r="C129" s="122"/>
      <c r="D129" s="123"/>
      <c r="E129" s="124"/>
      <c r="F129" s="124"/>
    </row>
    <row r="130" spans="1:6" ht="89.25" x14ac:dyDescent="0.2">
      <c r="A130" s="127"/>
      <c r="B130" s="121" t="s">
        <v>324</v>
      </c>
      <c r="C130" s="122"/>
      <c r="D130" s="123"/>
      <c r="E130" s="124"/>
      <c r="F130" s="124"/>
    </row>
    <row r="131" spans="1:6" x14ac:dyDescent="0.2">
      <c r="A131" s="127"/>
      <c r="B131" s="121" t="s">
        <v>325</v>
      </c>
      <c r="C131" s="122">
        <v>2</v>
      </c>
      <c r="D131" s="123" t="s">
        <v>1</v>
      </c>
      <c r="E131" s="45"/>
      <c r="F131" s="124">
        <f>C131*E131</f>
        <v>0</v>
      </c>
    </row>
    <row r="132" spans="1:6" x14ac:dyDescent="0.2">
      <c r="A132" s="134"/>
      <c r="B132" s="135"/>
      <c r="C132" s="136"/>
      <c r="D132" s="283"/>
      <c r="E132" s="138"/>
      <c r="F132" s="138"/>
    </row>
    <row r="133" spans="1:6" x14ac:dyDescent="0.2">
      <c r="A133" s="128"/>
      <c r="B133" s="129"/>
      <c r="C133" s="130"/>
      <c r="D133" s="131"/>
      <c r="E133" s="132"/>
      <c r="F133" s="133"/>
    </row>
    <row r="134" spans="1:6" x14ac:dyDescent="0.2">
      <c r="A134" s="120">
        <f>COUNT($A$12:A133)+1</f>
        <v>25</v>
      </c>
      <c r="B134" s="126" t="s">
        <v>326</v>
      </c>
      <c r="C134" s="122"/>
      <c r="D134" s="123"/>
      <c r="E134" s="124"/>
      <c r="F134" s="125"/>
    </row>
    <row r="135" spans="1:6" ht="63.75" x14ac:dyDescent="0.2">
      <c r="A135" s="127"/>
      <c r="B135" s="121" t="s">
        <v>327</v>
      </c>
      <c r="C135" s="122"/>
      <c r="D135" s="123"/>
      <c r="E135" s="124"/>
      <c r="F135" s="125"/>
    </row>
    <row r="136" spans="1:6" ht="14.25" x14ac:dyDescent="0.2">
      <c r="A136" s="127"/>
      <c r="B136" s="121"/>
      <c r="C136" s="122">
        <v>8</v>
      </c>
      <c r="D136" s="123" t="s">
        <v>42</v>
      </c>
      <c r="E136" s="45"/>
      <c r="F136" s="124">
        <f>C136*E136</f>
        <v>0</v>
      </c>
    </row>
    <row r="137" spans="1:6" x14ac:dyDescent="0.2">
      <c r="A137" s="134"/>
      <c r="B137" s="135"/>
      <c r="C137" s="136"/>
      <c r="D137" s="137"/>
      <c r="E137" s="138"/>
      <c r="F137" s="138"/>
    </row>
    <row r="138" spans="1:6" x14ac:dyDescent="0.2">
      <c r="A138" s="128"/>
      <c r="B138" s="129"/>
      <c r="C138" s="130"/>
      <c r="D138" s="131"/>
      <c r="E138" s="132"/>
      <c r="F138" s="133"/>
    </row>
    <row r="139" spans="1:6" x14ac:dyDescent="0.2">
      <c r="A139" s="120">
        <f>COUNT($A$12:A138)+1</f>
        <v>26</v>
      </c>
      <c r="B139" s="126" t="s">
        <v>328</v>
      </c>
      <c r="C139" s="122"/>
      <c r="D139" s="123"/>
      <c r="E139" s="124"/>
      <c r="F139" s="125"/>
    </row>
    <row r="140" spans="1:6" ht="38.25" x14ac:dyDescent="0.2">
      <c r="A140" s="127"/>
      <c r="B140" s="121" t="s">
        <v>329</v>
      </c>
      <c r="C140" s="122"/>
      <c r="D140" s="123"/>
      <c r="E140" s="124"/>
      <c r="F140" s="125"/>
    </row>
    <row r="141" spans="1:6" ht="14.25" x14ac:dyDescent="0.2">
      <c r="A141" s="127"/>
      <c r="B141" s="121"/>
      <c r="C141" s="122">
        <v>4</v>
      </c>
      <c r="D141" s="123" t="s">
        <v>42</v>
      </c>
      <c r="E141" s="45"/>
      <c r="F141" s="124">
        <f>C141*E141</f>
        <v>0</v>
      </c>
    </row>
    <row r="142" spans="1:6" x14ac:dyDescent="0.2">
      <c r="A142" s="134"/>
      <c r="B142" s="135"/>
      <c r="C142" s="136"/>
      <c r="D142" s="137"/>
      <c r="E142" s="138"/>
      <c r="F142" s="138"/>
    </row>
    <row r="143" spans="1:6" x14ac:dyDescent="0.2">
      <c r="A143" s="128"/>
      <c r="B143" s="129"/>
      <c r="C143" s="130"/>
      <c r="D143" s="131"/>
      <c r="E143" s="132"/>
      <c r="F143" s="132"/>
    </row>
    <row r="144" spans="1:6" x14ac:dyDescent="0.2">
      <c r="A144" s="120">
        <f>COUNT($A$12:A143)+1</f>
        <v>27</v>
      </c>
      <c r="B144" s="126" t="s">
        <v>29</v>
      </c>
      <c r="C144" s="122"/>
      <c r="D144" s="123"/>
      <c r="E144" s="124"/>
      <c r="F144" s="125"/>
    </row>
    <row r="145" spans="1:6" x14ac:dyDescent="0.2">
      <c r="A145" s="127"/>
      <c r="B145" s="121" t="s">
        <v>30</v>
      </c>
      <c r="C145" s="119"/>
      <c r="E145" s="119"/>
      <c r="F145" s="119"/>
    </row>
    <row r="146" spans="1:6" ht="14.25" x14ac:dyDescent="0.2">
      <c r="A146" s="127"/>
      <c r="B146" s="121" t="s">
        <v>155</v>
      </c>
      <c r="C146" s="122">
        <v>12</v>
      </c>
      <c r="D146" s="123" t="s">
        <v>37</v>
      </c>
      <c r="E146" s="284">
        <v>0</v>
      </c>
      <c r="F146" s="124">
        <f>C146*E146</f>
        <v>0</v>
      </c>
    </row>
    <row r="147" spans="1:6" x14ac:dyDescent="0.2">
      <c r="A147" s="134"/>
      <c r="B147" s="135"/>
      <c r="C147" s="136"/>
      <c r="D147" s="137"/>
      <c r="E147" s="138"/>
      <c r="F147" s="138"/>
    </row>
    <row r="148" spans="1:6" x14ac:dyDescent="0.2">
      <c r="A148" s="128"/>
      <c r="B148" s="154"/>
      <c r="C148" s="155"/>
      <c r="D148" s="156"/>
      <c r="E148" s="157"/>
      <c r="F148" s="155"/>
    </row>
    <row r="149" spans="1:6" x14ac:dyDescent="0.2">
      <c r="A149" s="120">
        <f>COUNT($A$12:A148)+1</f>
        <v>28</v>
      </c>
      <c r="B149" s="126" t="s">
        <v>26</v>
      </c>
      <c r="C149" s="125"/>
      <c r="D149" s="123"/>
      <c r="E149" s="162"/>
      <c r="F149" s="125"/>
    </row>
    <row r="150" spans="1:6" ht="89.25" x14ac:dyDescent="0.2">
      <c r="A150" s="127"/>
      <c r="B150" s="121" t="s">
        <v>86</v>
      </c>
      <c r="C150" s="125"/>
      <c r="D150" s="123"/>
      <c r="E150" s="124"/>
      <c r="F150" s="125"/>
    </row>
    <row r="151" spans="1:6" x14ac:dyDescent="0.2">
      <c r="A151" s="120"/>
      <c r="B151" s="192"/>
      <c r="C151" s="188"/>
      <c r="D151" s="160">
        <v>0.02</v>
      </c>
      <c r="E151" s="125"/>
      <c r="F151" s="124">
        <f>SUM(F12:F150)*D151</f>
        <v>0</v>
      </c>
    </row>
    <row r="152" spans="1:6" x14ac:dyDescent="0.2">
      <c r="A152" s="159"/>
      <c r="B152" s="191"/>
      <c r="C152" s="190"/>
      <c r="D152" s="189"/>
      <c r="E152" s="163"/>
      <c r="F152" s="138"/>
    </row>
    <row r="153" spans="1:6" x14ac:dyDescent="0.2">
      <c r="A153" s="128"/>
      <c r="B153" s="129"/>
      <c r="C153" s="133"/>
      <c r="D153" s="131"/>
      <c r="E153" s="161"/>
      <c r="F153" s="132"/>
    </row>
    <row r="154" spans="1:6" x14ac:dyDescent="0.2">
      <c r="A154" s="120">
        <f>COUNT($A$12:A153)+1</f>
        <v>29</v>
      </c>
      <c r="B154" s="126" t="s">
        <v>330</v>
      </c>
      <c r="C154" s="125"/>
      <c r="D154" s="123"/>
      <c r="E154" s="162"/>
      <c r="F154" s="124"/>
    </row>
    <row r="155" spans="1:6" ht="38.25" x14ac:dyDescent="0.2">
      <c r="A155" s="127"/>
      <c r="B155" s="121" t="s">
        <v>27</v>
      </c>
      <c r="C155" s="125"/>
      <c r="D155" s="160">
        <v>0.05</v>
      </c>
      <c r="E155" s="125"/>
      <c r="F155" s="124">
        <f>SUM(F12:F149)*D155</f>
        <v>0</v>
      </c>
    </row>
    <row r="156" spans="1:6" x14ac:dyDescent="0.2">
      <c r="A156" s="134"/>
      <c r="B156" s="135"/>
      <c r="C156" s="163"/>
      <c r="D156" s="137"/>
      <c r="E156" s="163"/>
      <c r="F156" s="163"/>
    </row>
    <row r="157" spans="1:6" x14ac:dyDescent="0.2">
      <c r="A157" s="127"/>
      <c r="B157" s="121"/>
      <c r="C157" s="125"/>
      <c r="D157" s="123"/>
      <c r="E157" s="125"/>
      <c r="F157" s="125"/>
    </row>
    <row r="158" spans="1:6" x14ac:dyDescent="0.2">
      <c r="A158" s="120">
        <f>COUNT($A$12:A156)+1</f>
        <v>30</v>
      </c>
      <c r="B158" s="126" t="s">
        <v>87</v>
      </c>
      <c r="C158" s="125"/>
      <c r="D158" s="123"/>
      <c r="E158" s="125"/>
      <c r="F158" s="125"/>
    </row>
    <row r="159" spans="1:6" ht="38.25" x14ac:dyDescent="0.2">
      <c r="A159" s="127"/>
      <c r="B159" s="121" t="s">
        <v>28</v>
      </c>
      <c r="C159" s="188"/>
      <c r="D159" s="160">
        <v>0.1</v>
      </c>
      <c r="E159" s="125"/>
      <c r="F159" s="124">
        <f>SUM(F12:F149)*D159</f>
        <v>0</v>
      </c>
    </row>
    <row r="160" spans="1:6" x14ac:dyDescent="0.2">
      <c r="A160" s="134"/>
      <c r="C160" s="125"/>
      <c r="D160" s="123"/>
      <c r="E160" s="162"/>
      <c r="F160" s="125"/>
    </row>
    <row r="161" spans="1:6" x14ac:dyDescent="0.2">
      <c r="A161" s="164"/>
      <c r="B161" s="165" t="s">
        <v>2</v>
      </c>
      <c r="C161" s="166"/>
      <c r="D161" s="167"/>
      <c r="E161" s="168" t="s">
        <v>41</v>
      </c>
      <c r="F161" s="168">
        <f>SUM(F14:F160)</f>
        <v>0</v>
      </c>
    </row>
  </sheetData>
  <sheetProtection algorithmName="SHA-512" hashValue="vrTWDDg+tP0XscUt/ljDOEFghYJuf5WWZfq9RPVUWmaXYa9Z+kHGiN3tnJ01jNAUmM3Tq2LLvtu4kRO3XDdiLw==" saltValue="tTs8wi4a4zJsg5I71XNHQQ==" spinCount="100000" sheet="1" objects="1" scenarios="1"/>
  <mergeCells count="1">
    <mergeCell ref="B8:F9"/>
  </mergeCells>
  <pageMargins left="0.70866141732283472" right="0.36375000000000002" top="0.74803149606299213" bottom="0.74803149606299213" header="0.31496062992125984" footer="0.31496062992125984"/>
  <pageSetup paperSize="9" fitToHeight="0" orientation="portrait" r:id="rId1"/>
  <headerFooter>
    <oddHeader>&amp;LENERGETIKA LJUBLJANA d.o.o.&amp;RENLJ-SIR-39/26</oddHeader>
    <oddFooter>&amp;C&amp;P / &amp;N</oddFooter>
  </headerFooter>
  <rowBreaks count="6" manualBreakCount="6">
    <brk id="30" max="5" man="1"/>
    <brk id="55" max="5" man="1"/>
    <brk id="82" max="5" man="1"/>
    <brk id="112" max="5" man="1"/>
    <brk id="127" max="5" man="1"/>
    <brk id="152"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6009F-E4D8-44F0-B7AF-CF930B8700A9}">
  <sheetPr>
    <tabColor rgb="FFFFC000"/>
  </sheetPr>
  <dimension ref="A1:H37"/>
  <sheetViews>
    <sheetView showGridLines="0" zoomScaleNormal="100" zoomScaleSheetLayoutView="100" workbookViewId="0">
      <selection activeCell="P4" sqref="P4"/>
    </sheetView>
  </sheetViews>
  <sheetFormatPr defaultColWidth="8.85546875" defaultRowHeight="12.75" x14ac:dyDescent="0.2"/>
  <cols>
    <col min="1" max="1" width="6.7109375" style="286" customWidth="1"/>
    <col min="2" max="2" width="5.5703125" style="286" customWidth="1"/>
    <col min="3" max="3" width="34.42578125" style="286" customWidth="1"/>
    <col min="4" max="4" width="10" style="286" customWidth="1"/>
    <col min="5" max="5" width="9" style="286" customWidth="1"/>
    <col min="6" max="6" width="10.85546875" style="286" bestFit="1" customWidth="1"/>
    <col min="7" max="7" width="16.42578125" style="298" bestFit="1" customWidth="1"/>
    <col min="8" max="8" width="8.85546875" style="286"/>
    <col min="9" max="9" width="9.140625" style="286" bestFit="1" customWidth="1"/>
    <col min="10" max="16384" width="8.85546875" style="286"/>
  </cols>
  <sheetData>
    <row r="1" spans="1:8" ht="27" customHeight="1" x14ac:dyDescent="0.2">
      <c r="A1" s="285" t="s">
        <v>3</v>
      </c>
      <c r="B1" s="285"/>
      <c r="C1" s="285"/>
      <c r="D1" s="285"/>
      <c r="E1" s="285"/>
      <c r="F1" s="285"/>
      <c r="G1" s="285"/>
    </row>
    <row r="2" spans="1:8" ht="15" customHeight="1" x14ac:dyDescent="0.2">
      <c r="A2" s="392" t="s">
        <v>106</v>
      </c>
      <c r="B2" s="392"/>
      <c r="C2" s="392"/>
      <c r="D2" s="392"/>
      <c r="E2" s="392"/>
      <c r="F2" s="392"/>
      <c r="G2" s="392"/>
    </row>
    <row r="3" spans="1:8" ht="15" customHeight="1" x14ac:dyDescent="0.2">
      <c r="A3" s="393" t="s">
        <v>357</v>
      </c>
      <c r="B3" s="394"/>
      <c r="C3" s="394"/>
      <c r="D3" s="394"/>
      <c r="E3" s="394"/>
      <c r="F3" s="394"/>
      <c r="G3" s="394"/>
    </row>
    <row r="4" spans="1:8" ht="15" customHeight="1" x14ac:dyDescent="0.2">
      <c r="A4" s="394"/>
      <c r="B4" s="394"/>
      <c r="C4" s="394"/>
      <c r="D4" s="394"/>
      <c r="E4" s="394"/>
      <c r="F4" s="394"/>
      <c r="G4" s="394"/>
    </row>
    <row r="5" spans="1:8" ht="25.5" customHeight="1" x14ac:dyDescent="0.2">
      <c r="A5" s="287" t="s">
        <v>99</v>
      </c>
      <c r="B5" s="395" t="s">
        <v>7</v>
      </c>
      <c r="C5" s="395"/>
      <c r="D5" s="395"/>
      <c r="E5" s="395"/>
      <c r="F5" s="395"/>
      <c r="G5" s="288" t="s">
        <v>103</v>
      </c>
    </row>
    <row r="6" spans="1:8" ht="15.75" customHeight="1" x14ac:dyDescent="0.2">
      <c r="A6" s="289" t="s">
        <v>102</v>
      </c>
      <c r="B6" s="396" t="s">
        <v>433</v>
      </c>
      <c r="C6" s="397"/>
      <c r="D6" s="397"/>
      <c r="E6" s="397"/>
      <c r="F6" s="398"/>
      <c r="G6" s="290">
        <f>SUM(G7:G10)</f>
        <v>0</v>
      </c>
    </row>
    <row r="7" spans="1:8" ht="12.75" customHeight="1" x14ac:dyDescent="0.2">
      <c r="A7" s="289" t="s">
        <v>101</v>
      </c>
      <c r="B7" s="391" t="s">
        <v>108</v>
      </c>
      <c r="C7" s="391"/>
      <c r="D7" s="391"/>
      <c r="E7" s="391"/>
      <c r="F7" s="391"/>
      <c r="G7" s="291">
        <f>G18</f>
        <v>0</v>
      </c>
    </row>
    <row r="8" spans="1:8" ht="12.75" customHeight="1" x14ac:dyDescent="0.2">
      <c r="A8" s="289" t="s">
        <v>100</v>
      </c>
      <c r="B8" s="391" t="s">
        <v>358</v>
      </c>
      <c r="C8" s="391"/>
      <c r="D8" s="391"/>
      <c r="E8" s="391"/>
      <c r="F8" s="391"/>
      <c r="G8" s="291">
        <f>G23</f>
        <v>0</v>
      </c>
    </row>
    <row r="9" spans="1:8" ht="12.75" customHeight="1" x14ac:dyDescent="0.2">
      <c r="A9" s="289" t="s">
        <v>434</v>
      </c>
      <c r="B9" s="391" t="s">
        <v>438</v>
      </c>
      <c r="C9" s="391"/>
      <c r="D9" s="391"/>
      <c r="E9" s="391"/>
      <c r="F9" s="391"/>
      <c r="G9" s="291">
        <f>G29</f>
        <v>0</v>
      </c>
    </row>
    <row r="10" spans="1:8" ht="12.75" customHeight="1" x14ac:dyDescent="0.2">
      <c r="A10" s="289" t="s">
        <v>435</v>
      </c>
      <c r="B10" s="391" t="s">
        <v>605</v>
      </c>
      <c r="C10" s="391"/>
      <c r="D10" s="391"/>
      <c r="E10" s="391"/>
      <c r="F10" s="391"/>
      <c r="G10" s="291">
        <f>G37</f>
        <v>0</v>
      </c>
    </row>
    <row r="11" spans="1:8" ht="13.5" thickBot="1" x14ac:dyDescent="0.25">
      <c r="A11" s="292"/>
      <c r="B11" s="293"/>
      <c r="C11" s="294"/>
      <c r="D11" s="294"/>
      <c r="E11" s="294"/>
      <c r="F11" s="294"/>
      <c r="G11" s="179"/>
    </row>
    <row r="12" spans="1:8" ht="15.75" x14ac:dyDescent="0.2">
      <c r="A12" s="295"/>
      <c r="B12" s="295"/>
      <c r="C12" s="295"/>
      <c r="D12" s="295"/>
      <c r="E12" s="295"/>
      <c r="F12" s="295"/>
      <c r="G12" s="290"/>
    </row>
    <row r="13" spans="1:8" ht="25.5" customHeight="1" x14ac:dyDescent="0.25">
      <c r="A13" s="296" t="s">
        <v>315</v>
      </c>
      <c r="C13" s="297"/>
      <c r="D13" s="297"/>
    </row>
    <row r="14" spans="1:8" x14ac:dyDescent="0.2">
      <c r="A14" s="383" t="s">
        <v>108</v>
      </c>
      <c r="B14" s="384"/>
      <c r="C14" s="384"/>
      <c r="D14" s="384"/>
      <c r="E14" s="384"/>
      <c r="F14" s="384"/>
      <c r="G14" s="384"/>
    </row>
    <row r="15" spans="1:8" ht="20.25" customHeight="1" x14ac:dyDescent="0.4">
      <c r="A15" s="385" t="s">
        <v>44</v>
      </c>
      <c r="B15" s="387" t="s">
        <v>109</v>
      </c>
      <c r="C15" s="388"/>
      <c r="D15" s="387" t="s">
        <v>110</v>
      </c>
      <c r="E15" s="388"/>
      <c r="F15" s="317" t="s">
        <v>111</v>
      </c>
      <c r="G15" s="318" t="s">
        <v>4</v>
      </c>
      <c r="H15" s="302"/>
    </row>
    <row r="16" spans="1:8" x14ac:dyDescent="0.2">
      <c r="A16" s="386"/>
      <c r="B16" s="389"/>
      <c r="C16" s="390"/>
      <c r="D16" s="389"/>
      <c r="E16" s="390"/>
      <c r="F16" s="173" t="s">
        <v>5</v>
      </c>
      <c r="G16" s="299" t="s">
        <v>40</v>
      </c>
    </row>
    <row r="17" spans="1:7" x14ac:dyDescent="0.2">
      <c r="A17" s="300" t="s">
        <v>436</v>
      </c>
      <c r="B17" s="378" t="str">
        <f>'[1]Vrocevod_T-808_200_GD'!B4</f>
        <v>JA-198 do JA-192</v>
      </c>
      <c r="C17" s="379"/>
      <c r="D17" s="380" t="s">
        <v>359</v>
      </c>
      <c r="E17" s="381"/>
      <c r="F17" s="301">
        <v>296</v>
      </c>
      <c r="G17" s="286">
        <f>'Vrocevod_T-808_200_GD'!F299</f>
        <v>0</v>
      </c>
    </row>
    <row r="18" spans="1:7" ht="25.5" customHeight="1" x14ac:dyDescent="0.2">
      <c r="A18" s="382" t="s">
        <v>94</v>
      </c>
      <c r="B18" s="382"/>
      <c r="C18" s="382"/>
      <c r="D18" s="382"/>
      <c r="E18" s="382"/>
      <c r="F18" s="382"/>
      <c r="G18" s="303">
        <f>SUM(G17:G17)</f>
        <v>0</v>
      </c>
    </row>
    <row r="19" spans="1:7" x14ac:dyDescent="0.2">
      <c r="A19" s="383" t="s">
        <v>358</v>
      </c>
      <c r="B19" s="384"/>
      <c r="C19" s="384"/>
      <c r="D19" s="384"/>
      <c r="E19" s="384"/>
      <c r="F19" s="384"/>
      <c r="G19" s="384"/>
    </row>
    <row r="20" spans="1:7" ht="25.5" customHeight="1" x14ac:dyDescent="0.2">
      <c r="A20" s="385" t="s">
        <v>44</v>
      </c>
      <c r="B20" s="387" t="s">
        <v>109</v>
      </c>
      <c r="C20" s="388"/>
      <c r="D20" s="387" t="s">
        <v>110</v>
      </c>
      <c r="E20" s="388"/>
      <c r="F20" s="317" t="s">
        <v>111</v>
      </c>
      <c r="G20" s="459" t="s">
        <v>4</v>
      </c>
    </row>
    <row r="21" spans="1:7" x14ac:dyDescent="0.2">
      <c r="A21" s="386"/>
      <c r="B21" s="389"/>
      <c r="C21" s="390"/>
      <c r="D21" s="389"/>
      <c r="E21" s="390"/>
      <c r="F21" s="173" t="s">
        <v>5</v>
      </c>
      <c r="G21" s="299" t="s">
        <v>40</v>
      </c>
    </row>
    <row r="22" spans="1:7" x14ac:dyDescent="0.2">
      <c r="A22" s="300" t="s">
        <v>437</v>
      </c>
      <c r="B22" s="378" t="str">
        <f>'[1]Vrocevod_P-1669_DN32_GD N trasa'!B3</f>
        <v>PRIKLJUČNI VROČEVOD P-1669, DN32</v>
      </c>
      <c r="C22" s="379"/>
      <c r="D22" s="380" t="s">
        <v>360</v>
      </c>
      <c r="E22" s="381"/>
      <c r="F22" s="301">
        <v>18</v>
      </c>
      <c r="G22" s="304">
        <f>'Vrocevod_P-1669_DN32_GD N trasa'!F223</f>
        <v>0</v>
      </c>
    </row>
    <row r="23" spans="1:7" x14ac:dyDescent="0.2">
      <c r="A23" s="382" t="s">
        <v>95</v>
      </c>
      <c r="B23" s="382"/>
      <c r="C23" s="382"/>
      <c r="D23" s="382"/>
      <c r="E23" s="382"/>
      <c r="F23" s="382"/>
      <c r="G23" s="5">
        <f>SUM(G22:G22)</f>
        <v>0</v>
      </c>
    </row>
    <row r="24" spans="1:7" x14ac:dyDescent="0.2">
      <c r="A24" s="383" t="s">
        <v>438</v>
      </c>
      <c r="B24" s="384"/>
      <c r="C24" s="384"/>
      <c r="D24" s="384"/>
      <c r="E24" s="384"/>
      <c r="F24" s="384"/>
      <c r="G24" s="460"/>
    </row>
    <row r="25" spans="1:7" ht="25.5" customHeight="1" x14ac:dyDescent="0.2">
      <c r="A25" s="385" t="s">
        <v>44</v>
      </c>
      <c r="B25" s="387" t="s">
        <v>109</v>
      </c>
      <c r="C25" s="388"/>
      <c r="D25" s="387" t="s">
        <v>110</v>
      </c>
      <c r="E25" s="388"/>
      <c r="F25" s="317" t="s">
        <v>111</v>
      </c>
      <c r="G25" s="317" t="s">
        <v>4</v>
      </c>
    </row>
    <row r="26" spans="1:7" x14ac:dyDescent="0.2">
      <c r="A26" s="386"/>
      <c r="B26" s="389"/>
      <c r="C26" s="390"/>
      <c r="D26" s="389"/>
      <c r="E26" s="390"/>
      <c r="F26" s="173" t="s">
        <v>5</v>
      </c>
      <c r="G26" s="173" t="s">
        <v>40</v>
      </c>
    </row>
    <row r="27" spans="1:7" x14ac:dyDescent="0.2">
      <c r="A27" s="300" t="s">
        <v>439</v>
      </c>
      <c r="B27" s="378" t="str">
        <f>'[1]JA NOVI'!B4</f>
        <v>Jašek JA NOV Gradnikove brigade</v>
      </c>
      <c r="C27" s="379"/>
      <c r="D27" s="380" t="s">
        <v>359</v>
      </c>
      <c r="E27" s="381"/>
      <c r="F27" s="301"/>
      <c r="G27" s="4">
        <f>'JA NOVI'!F246</f>
        <v>0</v>
      </c>
    </row>
    <row r="28" spans="1:7" x14ac:dyDescent="0.2">
      <c r="A28" s="300" t="s">
        <v>440</v>
      </c>
      <c r="B28" s="378" t="str">
        <f>'[1]JA 192'!B4</f>
        <v>Jašek JA 192 Beblerjev trg</v>
      </c>
      <c r="C28" s="379"/>
      <c r="D28" s="380" t="s">
        <v>359</v>
      </c>
      <c r="E28" s="381"/>
      <c r="F28" s="301"/>
      <c r="G28" s="4">
        <f>'JA 192'!F191</f>
        <v>0</v>
      </c>
    </row>
    <row r="29" spans="1:7" x14ac:dyDescent="0.2">
      <c r="A29" s="382" t="s">
        <v>441</v>
      </c>
      <c r="B29" s="382"/>
      <c r="C29" s="382"/>
      <c r="D29" s="382"/>
      <c r="E29" s="382"/>
      <c r="F29" s="382"/>
      <c r="G29" s="5">
        <f>SUM(G27:G28)</f>
        <v>0</v>
      </c>
    </row>
    <row r="30" spans="1:7" x14ac:dyDescent="0.2">
      <c r="A30" s="383" t="s">
        <v>605</v>
      </c>
      <c r="B30" s="384"/>
      <c r="C30" s="384"/>
      <c r="D30" s="384"/>
      <c r="E30" s="384"/>
      <c r="F30" s="384"/>
      <c r="G30" s="460"/>
    </row>
    <row r="31" spans="1:7" ht="25.5" customHeight="1" x14ac:dyDescent="0.2">
      <c r="A31" s="385" t="s">
        <v>44</v>
      </c>
      <c r="B31" s="387" t="s">
        <v>109</v>
      </c>
      <c r="C31" s="388"/>
      <c r="D31" s="387" t="s">
        <v>110</v>
      </c>
      <c r="E31" s="388"/>
      <c r="F31" s="317" t="s">
        <v>111</v>
      </c>
      <c r="G31" s="317" t="s">
        <v>4</v>
      </c>
    </row>
    <row r="32" spans="1:7" x14ac:dyDescent="0.2">
      <c r="A32" s="386"/>
      <c r="B32" s="389"/>
      <c r="C32" s="390"/>
      <c r="D32" s="389"/>
      <c r="E32" s="390"/>
      <c r="F32" s="173" t="s">
        <v>5</v>
      </c>
      <c r="G32" s="173" t="s">
        <v>40</v>
      </c>
    </row>
    <row r="33" spans="1:7" x14ac:dyDescent="0.2">
      <c r="A33" s="300" t="s">
        <v>442</v>
      </c>
      <c r="B33" s="378" t="str">
        <f>'[1]kineta JA NOVI'!B4</f>
        <v>Priključna kineta Jaška JA NOV Gradnikove brigade</v>
      </c>
      <c r="C33" s="379"/>
      <c r="D33" s="380" t="s">
        <v>359</v>
      </c>
      <c r="E33" s="381"/>
      <c r="F33" s="301"/>
      <c r="G33" s="4">
        <f>'kineta JA NOVI'!F80</f>
        <v>0</v>
      </c>
    </row>
    <row r="34" spans="1:7" x14ac:dyDescent="0.2">
      <c r="A34" s="300" t="s">
        <v>443</v>
      </c>
      <c r="B34" s="378" t="str">
        <f>'[1]kineta tip 2 JA NOVI'!B4</f>
        <v>SANACIJA ODSEKOV KINET JA - NOVI</v>
      </c>
      <c r="C34" s="379"/>
      <c r="D34" s="380" t="s">
        <v>359</v>
      </c>
      <c r="E34" s="381"/>
      <c r="F34" s="301"/>
      <c r="G34" s="4">
        <f>'kineta tip 2 JA NOVI'!F30</f>
        <v>0</v>
      </c>
    </row>
    <row r="35" spans="1:7" x14ac:dyDescent="0.2">
      <c r="A35" s="300" t="s">
        <v>444</v>
      </c>
      <c r="B35" s="378" t="str">
        <f>'[1]kineta JA 192'!B4</f>
        <v>Priključna kineta Jaška JA 192 Beblerjev trg</v>
      </c>
      <c r="C35" s="379"/>
      <c r="D35" s="380" t="s">
        <v>359</v>
      </c>
      <c r="E35" s="381"/>
      <c r="F35" s="301"/>
      <c r="G35" s="4">
        <f>'kineta JA 192'!F75</f>
        <v>0</v>
      </c>
    </row>
    <row r="36" spans="1:7" x14ac:dyDescent="0.2">
      <c r="A36" s="300" t="s">
        <v>445</v>
      </c>
      <c r="B36" s="378" t="str">
        <f>'[1]kineta tip 2 JA 192'!B4</f>
        <v>SANACIJA ODSEKOV KINET JA-192</v>
      </c>
      <c r="C36" s="379"/>
      <c r="D36" s="380" t="s">
        <v>359</v>
      </c>
      <c r="E36" s="381"/>
      <c r="F36" s="301"/>
      <c r="G36" s="4">
        <f>'kineta tip 2 JA 192'!F30</f>
        <v>0</v>
      </c>
    </row>
    <row r="37" spans="1:7" x14ac:dyDescent="0.2">
      <c r="A37" s="382" t="s">
        <v>446</v>
      </c>
      <c r="B37" s="382"/>
      <c r="C37" s="382"/>
      <c r="D37" s="382"/>
      <c r="E37" s="382"/>
      <c r="F37" s="382"/>
      <c r="G37" s="5">
        <f>SUM(G33:G36)</f>
        <v>0</v>
      </c>
    </row>
  </sheetData>
  <sheetProtection algorithmName="SHA-512" hashValue="vW+FdHtDfhf4a5RZMQYh+jIQfQYnFTAREKaA39uLn4fZj+sOR0BOTzEbrB10LzyGUJkKvnYujmijJoFSfv+hyA==" saltValue="4osqTzRwe2Sk3dNIphizEg==" spinCount="100000" sheet="1" objects="1" scenarios="1"/>
  <mergeCells count="44">
    <mergeCell ref="A37:F37"/>
    <mergeCell ref="B34:C34"/>
    <mergeCell ref="D34:E34"/>
    <mergeCell ref="B35:C35"/>
    <mergeCell ref="D35:E35"/>
    <mergeCell ref="B36:C36"/>
    <mergeCell ref="D36:E36"/>
    <mergeCell ref="A30:G30"/>
    <mergeCell ref="A31:A32"/>
    <mergeCell ref="B31:C32"/>
    <mergeCell ref="D31:E32"/>
    <mergeCell ref="B33:C33"/>
    <mergeCell ref="D33:E33"/>
    <mergeCell ref="B27:C27"/>
    <mergeCell ref="D27:E27"/>
    <mergeCell ref="B28:C28"/>
    <mergeCell ref="D28:E28"/>
    <mergeCell ref="A29:F29"/>
    <mergeCell ref="B22:C22"/>
    <mergeCell ref="D22:E22"/>
    <mergeCell ref="A23:F23"/>
    <mergeCell ref="A24:G24"/>
    <mergeCell ref="A25:A26"/>
    <mergeCell ref="B25:C26"/>
    <mergeCell ref="D25:E26"/>
    <mergeCell ref="B9:F9"/>
    <mergeCell ref="B10:F10"/>
    <mergeCell ref="A14:G14"/>
    <mergeCell ref="A15:A16"/>
    <mergeCell ref="B15:C16"/>
    <mergeCell ref="D15:E16"/>
    <mergeCell ref="B8:F8"/>
    <mergeCell ref="A2:G2"/>
    <mergeCell ref="A3:G4"/>
    <mergeCell ref="B5:F5"/>
    <mergeCell ref="B6:F6"/>
    <mergeCell ref="B7:F7"/>
    <mergeCell ref="B17:C17"/>
    <mergeCell ref="D17:E17"/>
    <mergeCell ref="A18:F18"/>
    <mergeCell ref="A19:G19"/>
    <mergeCell ref="A20:A21"/>
    <mergeCell ref="B20:C21"/>
    <mergeCell ref="D20:E21"/>
  </mergeCells>
  <pageMargins left="0.70866141732283472" right="0.28291666666666665"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1B120-1095-43C6-8DC2-30765F35598D}">
  <sheetPr>
    <tabColor rgb="FFFFC000"/>
  </sheetPr>
  <dimension ref="A1:K299"/>
  <sheetViews>
    <sheetView zoomScaleNormal="100" zoomScaleSheetLayoutView="100" workbookViewId="0">
      <selection activeCell="P21" sqref="P21"/>
    </sheetView>
  </sheetViews>
  <sheetFormatPr defaultColWidth="9.140625" defaultRowHeight="12.75" x14ac:dyDescent="0.2"/>
  <cols>
    <col min="1" max="1" width="6.7109375" style="145" customWidth="1"/>
    <col min="2" max="2" width="43.28515625" style="158" customWidth="1"/>
    <col min="3" max="3" width="7.85546875" style="148" customWidth="1"/>
    <col min="4" max="4" width="6.7109375" style="119" customWidth="1"/>
    <col min="5" max="5" width="14.7109375" style="147" customWidth="1"/>
    <col min="6" max="6" width="14.7109375" style="148" customWidth="1"/>
    <col min="7" max="7" width="9.140625" style="119"/>
    <col min="8" max="8" width="10.140625" style="119" bestFit="1" customWidth="1"/>
    <col min="9" max="9" width="8.28515625" style="119" customWidth="1"/>
    <col min="10" max="16384" width="9.140625" style="119"/>
  </cols>
  <sheetData>
    <row r="1" spans="1:6" x14ac:dyDescent="0.2">
      <c r="A1" s="144" t="s">
        <v>417</v>
      </c>
      <c r="B1" s="116" t="s">
        <v>6</v>
      </c>
      <c r="C1" s="145"/>
      <c r="D1" s="146"/>
    </row>
    <row r="2" spans="1:6" x14ac:dyDescent="0.2">
      <c r="A2" s="144" t="s">
        <v>418</v>
      </c>
      <c r="B2" s="116" t="s">
        <v>7</v>
      </c>
      <c r="C2" s="145"/>
      <c r="D2" s="146"/>
    </row>
    <row r="3" spans="1:6" x14ac:dyDescent="0.2">
      <c r="A3" s="144" t="s">
        <v>419</v>
      </c>
      <c r="B3" s="116" t="s">
        <v>361</v>
      </c>
      <c r="C3" s="360"/>
      <c r="D3" s="360"/>
      <c r="E3" s="360"/>
    </row>
    <row r="4" spans="1:6" x14ac:dyDescent="0.2">
      <c r="A4" s="144"/>
      <c r="B4" s="116" t="s">
        <v>362</v>
      </c>
      <c r="C4" s="145"/>
      <c r="D4" s="146"/>
    </row>
    <row r="5" spans="1:6" ht="76.5" x14ac:dyDescent="0.2">
      <c r="A5" s="149" t="s">
        <v>0</v>
      </c>
      <c r="B5" s="150" t="s">
        <v>34</v>
      </c>
      <c r="C5" s="151" t="s">
        <v>8</v>
      </c>
      <c r="D5" s="151" t="s">
        <v>9</v>
      </c>
      <c r="E5" s="152" t="s">
        <v>38</v>
      </c>
      <c r="F5" s="152" t="s">
        <v>39</v>
      </c>
    </row>
    <row r="6" spans="1:6" x14ac:dyDescent="0.2">
      <c r="A6" s="153">
        <v>1</v>
      </c>
      <c r="B6" s="154"/>
      <c r="C6" s="155"/>
      <c r="D6" s="156"/>
      <c r="E6" s="157"/>
      <c r="F6" s="155"/>
    </row>
    <row r="7" spans="1:6" x14ac:dyDescent="0.2">
      <c r="A7" s="118"/>
      <c r="B7" s="116" t="s">
        <v>113</v>
      </c>
    </row>
    <row r="8" spans="1:6" x14ac:dyDescent="0.2">
      <c r="A8" s="118"/>
      <c r="B8" s="377" t="s">
        <v>363</v>
      </c>
      <c r="C8" s="377"/>
      <c r="D8" s="377"/>
      <c r="E8" s="377"/>
      <c r="F8" s="377"/>
    </row>
    <row r="9" spans="1:6" x14ac:dyDescent="0.2">
      <c r="A9" s="118"/>
      <c r="B9" s="377"/>
      <c r="C9" s="377"/>
      <c r="D9" s="377"/>
      <c r="E9" s="377"/>
      <c r="F9" s="377"/>
    </row>
    <row r="10" spans="1:6" x14ac:dyDescent="0.2">
      <c r="A10" s="118"/>
    </row>
    <row r="11" spans="1:6" x14ac:dyDescent="0.2">
      <c r="A11" s="153"/>
      <c r="B11" s="154"/>
      <c r="C11" s="155"/>
      <c r="D11" s="156"/>
      <c r="E11" s="157"/>
      <c r="F11" s="155"/>
    </row>
    <row r="12" spans="1:6" x14ac:dyDescent="0.2">
      <c r="A12" s="120">
        <f>COUNT(A6+1)</f>
        <v>1</v>
      </c>
      <c r="B12" s="126" t="s">
        <v>10</v>
      </c>
      <c r="C12" s="125"/>
      <c r="D12" s="123"/>
      <c r="E12" s="124"/>
      <c r="F12" s="124"/>
    </row>
    <row r="13" spans="1:6" ht="38.25" x14ac:dyDescent="0.2">
      <c r="A13" s="120"/>
      <c r="B13" s="121" t="s">
        <v>45</v>
      </c>
      <c r="C13" s="125"/>
      <c r="D13" s="123"/>
      <c r="E13" s="124"/>
      <c r="F13" s="124"/>
    </row>
    <row r="14" spans="1:6" ht="14.25" x14ac:dyDescent="0.2">
      <c r="A14" s="120"/>
      <c r="B14" s="126" t="s">
        <v>155</v>
      </c>
      <c r="C14" s="122">
        <v>296</v>
      </c>
      <c r="D14" s="123" t="s">
        <v>37</v>
      </c>
      <c r="E14" s="124">
        <v>0</v>
      </c>
      <c r="F14" s="124">
        <f>C14*E14</f>
        <v>0</v>
      </c>
    </row>
    <row r="15" spans="1:6" x14ac:dyDescent="0.2">
      <c r="A15" s="159"/>
      <c r="B15" s="135"/>
      <c r="C15" s="136"/>
      <c r="D15" s="137"/>
      <c r="E15" s="138"/>
      <c r="F15" s="138"/>
    </row>
    <row r="16" spans="1:6" x14ac:dyDescent="0.2">
      <c r="A16" s="128"/>
      <c r="B16" s="154"/>
      <c r="C16" s="130"/>
      <c r="D16" s="156"/>
      <c r="E16" s="157"/>
      <c r="F16" s="155"/>
    </row>
    <row r="17" spans="1:6" x14ac:dyDescent="0.2">
      <c r="A17" s="120">
        <f>COUNT($A$11:A16)+1</f>
        <v>2</v>
      </c>
      <c r="B17" s="126" t="s">
        <v>282</v>
      </c>
      <c r="C17" s="122"/>
      <c r="D17" s="123"/>
      <c r="E17" s="124"/>
      <c r="F17" s="125"/>
    </row>
    <row r="18" spans="1:6" ht="38.25" x14ac:dyDescent="0.2">
      <c r="A18" s="120"/>
      <c r="B18" s="121" t="s">
        <v>281</v>
      </c>
      <c r="C18" s="122"/>
      <c r="D18" s="123"/>
      <c r="E18" s="124"/>
      <c r="F18" s="125"/>
    </row>
    <row r="19" spans="1:6" x14ac:dyDescent="0.2">
      <c r="A19" s="120"/>
      <c r="B19" s="121"/>
      <c r="C19" s="122">
        <v>1</v>
      </c>
      <c r="D19" s="123" t="s">
        <v>1</v>
      </c>
      <c r="E19" s="45"/>
      <c r="F19" s="124">
        <f>C19*E19</f>
        <v>0</v>
      </c>
    </row>
    <row r="20" spans="1:6" x14ac:dyDescent="0.2">
      <c r="A20" s="120"/>
      <c r="B20" s="121"/>
      <c r="C20" s="122"/>
      <c r="D20" s="123"/>
      <c r="E20" s="124"/>
      <c r="F20" s="124"/>
    </row>
    <row r="21" spans="1:6" x14ac:dyDescent="0.2">
      <c r="A21" s="199"/>
      <c r="B21" s="129"/>
      <c r="C21" s="130"/>
      <c r="D21" s="131"/>
      <c r="E21" s="132"/>
      <c r="F21" s="133"/>
    </row>
    <row r="22" spans="1:6" ht="25.5" x14ac:dyDescent="0.2">
      <c r="A22" s="120">
        <f>COUNT($A$11:A21)+1</f>
        <v>3</v>
      </c>
      <c r="B22" s="126" t="s">
        <v>48</v>
      </c>
      <c r="C22" s="122"/>
      <c r="D22" s="123"/>
      <c r="E22" s="124"/>
      <c r="F22" s="125"/>
    </row>
    <row r="23" spans="1:6" ht="63.75" x14ac:dyDescent="0.2">
      <c r="A23" s="120"/>
      <c r="B23" s="121" t="s">
        <v>49</v>
      </c>
      <c r="C23" s="122"/>
      <c r="D23" s="123"/>
      <c r="E23" s="124"/>
      <c r="F23" s="125"/>
    </row>
    <row r="24" spans="1:6" ht="14.25" x14ac:dyDescent="0.2">
      <c r="A24" s="120"/>
      <c r="B24" s="126" t="s">
        <v>364</v>
      </c>
      <c r="C24" s="122">
        <v>40</v>
      </c>
      <c r="D24" s="123" t="s">
        <v>43</v>
      </c>
      <c r="E24" s="45"/>
      <c r="F24" s="124">
        <f>C24*E24</f>
        <v>0</v>
      </c>
    </row>
    <row r="25" spans="1:6" x14ac:dyDescent="0.2">
      <c r="A25" s="159"/>
      <c r="B25" s="135"/>
      <c r="C25" s="136"/>
      <c r="D25" s="137"/>
      <c r="E25" s="138"/>
      <c r="F25" s="138"/>
    </row>
    <row r="26" spans="1:6" x14ac:dyDescent="0.2">
      <c r="A26" s="199"/>
      <c r="B26" s="129"/>
      <c r="C26" s="130"/>
      <c r="D26" s="131"/>
      <c r="E26" s="132"/>
      <c r="F26" s="133"/>
    </row>
    <row r="27" spans="1:6" ht="25.5" x14ac:dyDescent="0.2">
      <c r="A27" s="120">
        <f>COUNT($A$11:A26)+1</f>
        <v>4</v>
      </c>
      <c r="B27" s="126" t="s">
        <v>50</v>
      </c>
      <c r="C27" s="122"/>
      <c r="D27" s="123"/>
      <c r="E27" s="124"/>
      <c r="F27" s="125"/>
    </row>
    <row r="28" spans="1:6" ht="51" x14ac:dyDescent="0.2">
      <c r="A28" s="120"/>
      <c r="B28" s="121" t="s">
        <v>51</v>
      </c>
      <c r="C28" s="122"/>
      <c r="D28" s="123"/>
      <c r="E28" s="124"/>
      <c r="F28" s="125"/>
    </row>
    <row r="29" spans="1:6" ht="14.25" x14ac:dyDescent="0.2">
      <c r="A29" s="120"/>
      <c r="B29" s="126" t="s">
        <v>364</v>
      </c>
      <c r="C29" s="122">
        <v>1480</v>
      </c>
      <c r="D29" s="123" t="s">
        <v>43</v>
      </c>
      <c r="E29" s="45"/>
      <c r="F29" s="124">
        <f>C29*E29</f>
        <v>0</v>
      </c>
    </row>
    <row r="30" spans="1:6" x14ac:dyDescent="0.2">
      <c r="A30" s="159"/>
      <c r="B30" s="135"/>
      <c r="C30" s="136"/>
      <c r="D30" s="137"/>
      <c r="E30" s="138"/>
      <c r="F30" s="138"/>
    </row>
    <row r="31" spans="1:6" x14ac:dyDescent="0.2">
      <c r="A31" s="199"/>
      <c r="B31" s="129"/>
      <c r="C31" s="130"/>
      <c r="D31" s="131"/>
      <c r="E31" s="132"/>
      <c r="F31" s="133"/>
    </row>
    <row r="32" spans="1:6" x14ac:dyDescent="0.2">
      <c r="A32" s="120">
        <f>COUNT($A$11:A31)+1</f>
        <v>5</v>
      </c>
      <c r="B32" s="126" t="s">
        <v>365</v>
      </c>
      <c r="C32" s="122"/>
      <c r="D32" s="123"/>
      <c r="E32" s="124"/>
      <c r="F32" s="125"/>
    </row>
    <row r="33" spans="1:6" ht="51" x14ac:dyDescent="0.2">
      <c r="A33" s="120"/>
      <c r="B33" s="121" t="s">
        <v>366</v>
      </c>
      <c r="C33" s="122"/>
      <c r="D33" s="123"/>
      <c r="E33" s="124"/>
      <c r="F33" s="125"/>
    </row>
    <row r="34" spans="1:6" x14ac:dyDescent="0.2">
      <c r="A34" s="120"/>
      <c r="B34" s="126" t="s">
        <v>364</v>
      </c>
      <c r="C34" s="122">
        <v>4</v>
      </c>
      <c r="D34" s="123" t="s">
        <v>1</v>
      </c>
      <c r="E34" s="45"/>
      <c r="F34" s="124">
        <f>C34*E34</f>
        <v>0</v>
      </c>
    </row>
    <row r="35" spans="1:6" x14ac:dyDescent="0.2">
      <c r="A35" s="159"/>
      <c r="B35" s="135"/>
      <c r="C35" s="136"/>
      <c r="D35" s="137"/>
      <c r="E35" s="138"/>
      <c r="F35" s="138"/>
    </row>
    <row r="36" spans="1:6" x14ac:dyDescent="0.2">
      <c r="A36" s="199"/>
      <c r="B36" s="129"/>
      <c r="C36" s="130"/>
      <c r="D36" s="131"/>
      <c r="E36" s="132"/>
      <c r="F36" s="133"/>
    </row>
    <row r="37" spans="1:6" x14ac:dyDescent="0.2">
      <c r="A37" s="120">
        <f>COUNT($A$12:A36)+1</f>
        <v>6</v>
      </c>
      <c r="B37" s="208" t="s">
        <v>52</v>
      </c>
      <c r="C37" s="122"/>
      <c r="D37" s="206"/>
      <c r="E37" s="205"/>
      <c r="F37" s="207"/>
    </row>
    <row r="38" spans="1:6" ht="63.75" x14ac:dyDescent="0.2">
      <c r="A38" s="120"/>
      <c r="B38" s="121" t="s">
        <v>53</v>
      </c>
      <c r="C38" s="122"/>
      <c r="D38" s="206"/>
      <c r="E38" s="205"/>
      <c r="F38" s="205"/>
    </row>
    <row r="39" spans="1:6" ht="14.25" x14ac:dyDescent="0.2">
      <c r="A39" s="120"/>
      <c r="B39" s="121"/>
      <c r="C39" s="122">
        <v>8</v>
      </c>
      <c r="D39" s="123" t="s">
        <v>37</v>
      </c>
      <c r="E39" s="45"/>
      <c r="F39" s="124">
        <f>E39*C39</f>
        <v>0</v>
      </c>
    </row>
    <row r="40" spans="1:6" x14ac:dyDescent="0.2">
      <c r="A40" s="159"/>
      <c r="B40" s="135"/>
      <c r="C40" s="136"/>
      <c r="D40" s="137"/>
      <c r="E40" s="138"/>
      <c r="F40" s="138"/>
    </row>
    <row r="41" spans="1:6" x14ac:dyDescent="0.2">
      <c r="A41" s="199"/>
      <c r="B41" s="129"/>
      <c r="C41" s="130"/>
      <c r="D41" s="131"/>
      <c r="E41" s="132"/>
      <c r="F41" s="132"/>
    </row>
    <row r="42" spans="1:6" x14ac:dyDescent="0.2">
      <c r="A42" s="120">
        <f>COUNT($A$12:A40)+1</f>
        <v>7</v>
      </c>
      <c r="B42" s="194" t="s">
        <v>56</v>
      </c>
      <c r="C42" s="122"/>
      <c r="D42" s="123"/>
      <c r="E42" s="124"/>
      <c r="F42" s="125"/>
    </row>
    <row r="43" spans="1:6" ht="51" x14ac:dyDescent="0.2">
      <c r="A43" s="120"/>
      <c r="B43" s="121" t="s">
        <v>57</v>
      </c>
      <c r="C43" s="122"/>
      <c r="D43" s="123"/>
      <c r="E43" s="124"/>
      <c r="F43" s="125"/>
    </row>
    <row r="44" spans="1:6" ht="14.25" x14ac:dyDescent="0.2">
      <c r="A44" s="120"/>
      <c r="B44" s="126" t="s">
        <v>367</v>
      </c>
      <c r="C44" s="122">
        <v>3</v>
      </c>
      <c r="D44" s="123" t="s">
        <v>37</v>
      </c>
      <c r="E44" s="45"/>
      <c r="F44" s="124">
        <f>E44*C44</f>
        <v>0</v>
      </c>
    </row>
    <row r="45" spans="1:6" x14ac:dyDescent="0.2">
      <c r="A45" s="159"/>
      <c r="B45" s="135"/>
      <c r="C45" s="136"/>
      <c r="D45" s="137"/>
      <c r="E45" s="138"/>
      <c r="F45" s="138"/>
    </row>
    <row r="46" spans="1:6" x14ac:dyDescent="0.2">
      <c r="A46" s="199"/>
      <c r="B46" s="129"/>
      <c r="C46" s="130"/>
      <c r="D46" s="131"/>
      <c r="E46" s="132"/>
      <c r="F46" s="133"/>
    </row>
    <row r="47" spans="1:6" x14ac:dyDescent="0.2">
      <c r="A47" s="120">
        <f>COUNT($A$12:A46)+1</f>
        <v>8</v>
      </c>
      <c r="B47" s="204" t="s">
        <v>58</v>
      </c>
      <c r="C47" s="122"/>
      <c r="D47" s="123"/>
      <c r="E47" s="124"/>
      <c r="F47" s="125"/>
    </row>
    <row r="48" spans="1:6" ht="63.75" x14ac:dyDescent="0.2">
      <c r="A48" s="120"/>
      <c r="B48" s="121" t="s">
        <v>59</v>
      </c>
      <c r="C48" s="122"/>
      <c r="D48" s="123"/>
      <c r="E48" s="124"/>
      <c r="F48" s="125"/>
    </row>
    <row r="49" spans="1:6" ht="14.25" x14ac:dyDescent="0.2">
      <c r="A49" s="120"/>
      <c r="B49" s="201"/>
      <c r="C49" s="122">
        <v>10</v>
      </c>
      <c r="D49" s="123" t="s">
        <v>37</v>
      </c>
      <c r="E49" s="45"/>
      <c r="F49" s="124">
        <f>E49*C49</f>
        <v>0</v>
      </c>
    </row>
    <row r="50" spans="1:6" x14ac:dyDescent="0.2">
      <c r="A50" s="159"/>
      <c r="B50" s="200"/>
      <c r="C50" s="136"/>
      <c r="D50" s="137"/>
      <c r="E50" s="138"/>
      <c r="F50" s="138"/>
    </row>
    <row r="51" spans="1:6" x14ac:dyDescent="0.2">
      <c r="A51" s="199"/>
      <c r="B51" s="129"/>
      <c r="C51" s="130"/>
      <c r="D51" s="131"/>
      <c r="E51" s="132"/>
      <c r="F51" s="133"/>
    </row>
    <row r="52" spans="1:6" x14ac:dyDescent="0.2">
      <c r="A52" s="120">
        <f>COUNT($A$11:A51)+1</f>
        <v>9</v>
      </c>
      <c r="B52" s="305" t="s">
        <v>368</v>
      </c>
      <c r="C52" s="122"/>
      <c r="D52" s="123"/>
      <c r="E52" s="124"/>
      <c r="F52" s="125"/>
    </row>
    <row r="53" spans="1:6" ht="25.5" x14ac:dyDescent="0.2">
      <c r="A53" s="120"/>
      <c r="B53" s="306" t="s">
        <v>369</v>
      </c>
      <c r="C53" s="122"/>
      <c r="D53" s="123"/>
      <c r="E53" s="124"/>
      <c r="F53" s="125"/>
    </row>
    <row r="54" spans="1:6" ht="14.25" x14ac:dyDescent="0.2">
      <c r="A54" s="120"/>
      <c r="B54" s="306"/>
      <c r="C54" s="122">
        <v>4</v>
      </c>
      <c r="D54" s="123" t="s">
        <v>43</v>
      </c>
      <c r="E54" s="45"/>
      <c r="F54" s="124">
        <f>E54*C54</f>
        <v>0</v>
      </c>
    </row>
    <row r="55" spans="1:6" x14ac:dyDescent="0.2">
      <c r="A55" s="159"/>
      <c r="B55" s="307"/>
      <c r="C55" s="136"/>
      <c r="D55" s="137"/>
      <c r="E55" s="138"/>
      <c r="F55" s="138"/>
    </row>
    <row r="56" spans="1:6" x14ac:dyDescent="0.2">
      <c r="A56" s="199"/>
      <c r="B56" s="129"/>
      <c r="C56" s="130"/>
      <c r="D56" s="131"/>
      <c r="E56" s="132"/>
      <c r="F56" s="132"/>
    </row>
    <row r="57" spans="1:6" x14ac:dyDescent="0.2">
      <c r="A57" s="120">
        <f>COUNT($A$11:A56)+1</f>
        <v>10</v>
      </c>
      <c r="B57" s="195" t="s">
        <v>88</v>
      </c>
      <c r="C57" s="122"/>
      <c r="D57" s="123"/>
      <c r="E57" s="124"/>
      <c r="F57" s="124"/>
    </row>
    <row r="58" spans="1:6" ht="76.5" x14ac:dyDescent="0.2">
      <c r="A58" s="120"/>
      <c r="B58" s="121" t="s">
        <v>62</v>
      </c>
      <c r="C58" s="122"/>
      <c r="D58" s="123"/>
      <c r="E58" s="124"/>
      <c r="F58" s="124"/>
    </row>
    <row r="59" spans="1:6" ht="14.25" x14ac:dyDescent="0.2">
      <c r="A59" s="120"/>
      <c r="B59" s="121"/>
      <c r="C59" s="122">
        <v>763</v>
      </c>
      <c r="D59" s="123" t="s">
        <v>43</v>
      </c>
      <c r="E59" s="45"/>
      <c r="F59" s="124">
        <f>C59*E59</f>
        <v>0</v>
      </c>
    </row>
    <row r="60" spans="1:6" x14ac:dyDescent="0.2">
      <c r="A60" s="159"/>
      <c r="B60" s="135"/>
      <c r="C60" s="136"/>
      <c r="D60" s="137"/>
      <c r="E60" s="138"/>
      <c r="F60" s="138"/>
    </row>
    <row r="61" spans="1:6" x14ac:dyDescent="0.2">
      <c r="A61" s="199"/>
      <c r="B61" s="129"/>
      <c r="C61" s="130"/>
      <c r="D61" s="131"/>
      <c r="E61" s="132"/>
      <c r="F61" s="132"/>
    </row>
    <row r="62" spans="1:6" x14ac:dyDescent="0.2">
      <c r="A62" s="120">
        <f>COUNT($A$11:A61)+1</f>
        <v>11</v>
      </c>
      <c r="B62" s="126" t="s">
        <v>15</v>
      </c>
      <c r="C62" s="122"/>
      <c r="D62" s="123"/>
      <c r="E62" s="124"/>
      <c r="F62" s="124"/>
    </row>
    <row r="63" spans="1:6" ht="38.25" x14ac:dyDescent="0.2">
      <c r="A63" s="120"/>
      <c r="B63" s="121" t="s">
        <v>63</v>
      </c>
      <c r="C63" s="122"/>
      <c r="D63" s="123"/>
      <c r="E63" s="124"/>
      <c r="F63" s="124"/>
    </row>
    <row r="64" spans="1:6" ht="14.25" x14ac:dyDescent="0.2">
      <c r="A64" s="127"/>
      <c r="B64" s="121"/>
      <c r="C64" s="122">
        <v>65</v>
      </c>
      <c r="D64" s="123" t="s">
        <v>37</v>
      </c>
      <c r="E64" s="45"/>
      <c r="F64" s="124">
        <f>C64*E64</f>
        <v>0</v>
      </c>
    </row>
    <row r="65" spans="1:6" x14ac:dyDescent="0.2">
      <c r="A65" s="134"/>
      <c r="B65" s="135"/>
      <c r="C65" s="136"/>
      <c r="D65" s="137"/>
      <c r="E65" s="138"/>
      <c r="F65" s="138"/>
    </row>
    <row r="66" spans="1:6" x14ac:dyDescent="0.2">
      <c r="A66" s="128"/>
      <c r="B66" s="129"/>
      <c r="C66" s="130"/>
      <c r="D66" s="131"/>
      <c r="E66" s="132"/>
      <c r="F66" s="133"/>
    </row>
    <row r="67" spans="1:6" x14ac:dyDescent="0.2">
      <c r="A67" s="120">
        <f>COUNT($A$11:A66)+1</f>
        <v>12</v>
      </c>
      <c r="B67" s="126" t="s">
        <v>256</v>
      </c>
      <c r="C67" s="122"/>
      <c r="D67" s="123"/>
      <c r="E67" s="124"/>
      <c r="F67" s="125"/>
    </row>
    <row r="68" spans="1:6" ht="130.5" customHeight="1" x14ac:dyDescent="0.2">
      <c r="A68" s="127"/>
      <c r="B68" s="121" t="s">
        <v>255</v>
      </c>
      <c r="C68" s="122"/>
      <c r="D68" s="123"/>
      <c r="E68" s="124"/>
      <c r="F68" s="125"/>
    </row>
    <row r="69" spans="1:6" x14ac:dyDescent="0.2">
      <c r="A69" s="127"/>
      <c r="B69" s="121" t="s">
        <v>253</v>
      </c>
      <c r="C69" s="122">
        <v>5</v>
      </c>
      <c r="D69" s="123" t="s">
        <v>1</v>
      </c>
      <c r="E69" s="45"/>
      <c r="F69" s="124">
        <f>+E69*C69</f>
        <v>0</v>
      </c>
    </row>
    <row r="70" spans="1:6" x14ac:dyDescent="0.2">
      <c r="A70" s="127"/>
      <c r="B70" s="121" t="s">
        <v>252</v>
      </c>
      <c r="C70" s="122">
        <v>2</v>
      </c>
      <c r="D70" s="123" t="s">
        <v>1</v>
      </c>
      <c r="E70" s="45"/>
      <c r="F70" s="124">
        <f>+E70*C70</f>
        <v>0</v>
      </c>
    </row>
    <row r="71" spans="1:6" x14ac:dyDescent="0.2">
      <c r="A71" s="134"/>
      <c r="B71" s="135"/>
      <c r="C71" s="136"/>
      <c r="D71" s="137"/>
      <c r="E71" s="138"/>
      <c r="F71" s="138"/>
    </row>
    <row r="72" spans="1:6" x14ac:dyDescent="0.2">
      <c r="A72" s="128"/>
      <c r="B72" s="129"/>
      <c r="C72" s="130"/>
      <c r="D72" s="131"/>
      <c r="E72" s="132"/>
      <c r="F72" s="133"/>
    </row>
    <row r="73" spans="1:6" x14ac:dyDescent="0.2">
      <c r="A73" s="120">
        <f>COUNT($A$11:A72)+1</f>
        <v>13</v>
      </c>
      <c r="B73" s="126" t="s">
        <v>370</v>
      </c>
      <c r="C73" s="122"/>
      <c r="D73" s="123"/>
      <c r="E73" s="124"/>
      <c r="F73" s="125"/>
    </row>
    <row r="74" spans="1:6" ht="51" x14ac:dyDescent="0.2">
      <c r="A74" s="127"/>
      <c r="B74" s="121" t="s">
        <v>371</v>
      </c>
      <c r="C74" s="122"/>
      <c r="D74" s="123"/>
      <c r="E74" s="124"/>
      <c r="F74" s="125"/>
    </row>
    <row r="75" spans="1:6" x14ac:dyDescent="0.2">
      <c r="A75" s="127"/>
      <c r="B75" s="121"/>
      <c r="C75" s="122">
        <v>7</v>
      </c>
      <c r="D75" s="123" t="s">
        <v>1</v>
      </c>
      <c r="E75" s="45"/>
      <c r="F75" s="124">
        <f>C75*E75</f>
        <v>0</v>
      </c>
    </row>
    <row r="76" spans="1:6" x14ac:dyDescent="0.2">
      <c r="A76" s="134"/>
      <c r="B76" s="135"/>
      <c r="C76" s="136"/>
      <c r="D76" s="137"/>
      <c r="E76" s="138"/>
      <c r="F76" s="138"/>
    </row>
    <row r="77" spans="1:6" x14ac:dyDescent="0.2">
      <c r="A77" s="128"/>
      <c r="B77" s="129"/>
      <c r="C77" s="130"/>
      <c r="D77" s="131"/>
      <c r="E77" s="132"/>
      <c r="F77" s="132"/>
    </row>
    <row r="78" spans="1:6" x14ac:dyDescent="0.2">
      <c r="A78" s="120">
        <f>COUNT($A$11:A77)+1</f>
        <v>14</v>
      </c>
      <c r="B78" s="308" t="s">
        <v>64</v>
      </c>
      <c r="C78" s="122"/>
      <c r="D78" s="123"/>
      <c r="E78" s="124"/>
      <c r="F78" s="124"/>
    </row>
    <row r="79" spans="1:6" ht="38.25" x14ac:dyDescent="0.2">
      <c r="A79" s="127"/>
      <c r="B79" s="121" t="s">
        <v>65</v>
      </c>
      <c r="C79" s="122"/>
      <c r="D79" s="123"/>
      <c r="E79" s="124"/>
      <c r="F79" s="124"/>
    </row>
    <row r="80" spans="1:6" x14ac:dyDescent="0.2">
      <c r="A80" s="127"/>
      <c r="B80" s="309"/>
      <c r="C80" s="122">
        <v>2</v>
      </c>
      <c r="D80" s="123" t="s">
        <v>1</v>
      </c>
      <c r="E80" s="45"/>
      <c r="F80" s="124">
        <f>+E80*C80</f>
        <v>0</v>
      </c>
    </row>
    <row r="81" spans="1:6" x14ac:dyDescent="0.2">
      <c r="A81" s="134"/>
      <c r="B81" s="310"/>
      <c r="C81" s="136"/>
      <c r="D81" s="137"/>
      <c r="E81" s="138"/>
      <c r="F81" s="138"/>
    </row>
    <row r="82" spans="1:6" x14ac:dyDescent="0.2">
      <c r="A82" s="128"/>
      <c r="B82" s="129"/>
      <c r="C82" s="130"/>
      <c r="D82" s="131"/>
      <c r="E82" s="132"/>
      <c r="F82" s="133"/>
    </row>
    <row r="83" spans="1:6" x14ac:dyDescent="0.2">
      <c r="A83" s="120">
        <f>COUNT($A$11:A82)+1</f>
        <v>15</v>
      </c>
      <c r="B83" s="126" t="s">
        <v>372</v>
      </c>
      <c r="C83" s="122"/>
      <c r="D83" s="123"/>
      <c r="E83" s="124"/>
      <c r="F83" s="125"/>
    </row>
    <row r="84" spans="1:6" ht="76.5" x14ac:dyDescent="0.2">
      <c r="A84" s="127"/>
      <c r="B84" s="121" t="s">
        <v>373</v>
      </c>
      <c r="C84" s="122"/>
      <c r="D84" s="123"/>
      <c r="E84" s="124"/>
      <c r="F84" s="125"/>
    </row>
    <row r="85" spans="1:6" ht="14.25" x14ac:dyDescent="0.2">
      <c r="A85" s="127"/>
      <c r="B85" s="121"/>
      <c r="C85" s="122">
        <v>20</v>
      </c>
      <c r="D85" s="123" t="s">
        <v>42</v>
      </c>
      <c r="E85" s="45"/>
      <c r="F85" s="124">
        <f>C85*E85</f>
        <v>0</v>
      </c>
    </row>
    <row r="86" spans="1:6" x14ac:dyDescent="0.2">
      <c r="A86" s="134"/>
      <c r="B86" s="135"/>
      <c r="C86" s="136"/>
      <c r="D86" s="137"/>
      <c r="E86" s="138"/>
      <c r="F86" s="138"/>
    </row>
    <row r="87" spans="1:6" x14ac:dyDescent="0.2">
      <c r="A87" s="128"/>
      <c r="B87" s="129"/>
      <c r="C87" s="130"/>
      <c r="D87" s="131"/>
      <c r="E87" s="132"/>
      <c r="F87" s="133"/>
    </row>
    <row r="88" spans="1:6" x14ac:dyDescent="0.2">
      <c r="A88" s="120">
        <f>COUNT($A$11:A87)+1</f>
        <v>16</v>
      </c>
      <c r="B88" s="126" t="s">
        <v>374</v>
      </c>
      <c r="C88" s="122"/>
      <c r="D88" s="123"/>
      <c r="E88" s="124"/>
      <c r="F88" s="125"/>
    </row>
    <row r="89" spans="1:6" ht="38.25" x14ac:dyDescent="0.2">
      <c r="A89" s="127"/>
      <c r="B89" s="121" t="s">
        <v>375</v>
      </c>
      <c r="C89" s="122"/>
      <c r="D89" s="123"/>
      <c r="E89" s="124"/>
      <c r="F89" s="125"/>
    </row>
    <row r="90" spans="1:6" x14ac:dyDescent="0.2">
      <c r="A90" s="127"/>
      <c r="B90" s="121"/>
      <c r="C90" s="122">
        <v>1</v>
      </c>
      <c r="D90" s="123" t="s">
        <v>1</v>
      </c>
      <c r="E90" s="45"/>
      <c r="F90" s="124">
        <f>C90*E90</f>
        <v>0</v>
      </c>
    </row>
    <row r="91" spans="1:6" x14ac:dyDescent="0.2">
      <c r="A91" s="134"/>
      <c r="B91" s="135"/>
      <c r="C91" s="136"/>
      <c r="D91" s="137"/>
      <c r="E91" s="138"/>
      <c r="F91" s="138"/>
    </row>
    <row r="92" spans="1:6" x14ac:dyDescent="0.2">
      <c r="A92" s="199"/>
      <c r="B92" s="129"/>
      <c r="C92" s="130"/>
      <c r="D92" s="131"/>
      <c r="E92" s="132"/>
      <c r="F92" s="133"/>
    </row>
    <row r="93" spans="1:6" ht="25.5" x14ac:dyDescent="0.2">
      <c r="A93" s="120">
        <f>COUNT($A$11:A92)+1</f>
        <v>17</v>
      </c>
      <c r="B93" s="126" t="s">
        <v>376</v>
      </c>
      <c r="C93" s="122"/>
      <c r="D93" s="123"/>
      <c r="E93" s="124"/>
      <c r="F93" s="124"/>
    </row>
    <row r="94" spans="1:6" ht="51" x14ac:dyDescent="0.2">
      <c r="A94" s="120"/>
      <c r="B94" s="121" t="s">
        <v>377</v>
      </c>
      <c r="C94" s="122"/>
      <c r="D94" s="123"/>
      <c r="E94" s="124"/>
      <c r="F94" s="125"/>
    </row>
    <row r="95" spans="1:6" ht="14.25" x14ac:dyDescent="0.2">
      <c r="A95" s="120"/>
      <c r="B95" s="121"/>
      <c r="C95" s="122">
        <v>110</v>
      </c>
      <c r="D95" s="123" t="s">
        <v>43</v>
      </c>
      <c r="E95" s="45"/>
      <c r="F95" s="124">
        <f>C95*E95</f>
        <v>0</v>
      </c>
    </row>
    <row r="96" spans="1:6" x14ac:dyDescent="0.2">
      <c r="A96" s="120"/>
      <c r="B96" s="121"/>
      <c r="C96" s="122"/>
      <c r="D96" s="123"/>
      <c r="E96" s="124"/>
      <c r="F96" s="124"/>
    </row>
    <row r="97" spans="1:6" x14ac:dyDescent="0.2">
      <c r="A97" s="199"/>
      <c r="B97" s="129"/>
      <c r="C97" s="130"/>
      <c r="D97" s="131"/>
      <c r="E97" s="132"/>
      <c r="F97" s="133"/>
    </row>
    <row r="98" spans="1:6" ht="25.5" x14ac:dyDescent="0.2">
      <c r="A98" s="120">
        <f>COUNT($A$11:A97)+1</f>
        <v>18</v>
      </c>
      <c r="B98" s="126" t="s">
        <v>378</v>
      </c>
      <c r="C98" s="122"/>
      <c r="D98" s="123"/>
      <c r="E98" s="124"/>
      <c r="F98" s="124"/>
    </row>
    <row r="99" spans="1:6" ht="63.75" x14ac:dyDescent="0.2">
      <c r="A99" s="120"/>
      <c r="B99" s="121" t="s">
        <v>379</v>
      </c>
      <c r="C99" s="122"/>
      <c r="D99" s="123"/>
      <c r="E99" s="124"/>
      <c r="F99" s="125"/>
    </row>
    <row r="100" spans="1:6" ht="14.25" x14ac:dyDescent="0.2">
      <c r="A100" s="120"/>
      <c r="B100" s="121"/>
      <c r="C100" s="122">
        <v>2</v>
      </c>
      <c r="D100" s="123" t="s">
        <v>43</v>
      </c>
      <c r="E100" s="45"/>
      <c r="F100" s="124">
        <f>C100*E100</f>
        <v>0</v>
      </c>
    </row>
    <row r="101" spans="1:6" x14ac:dyDescent="0.2">
      <c r="A101" s="159"/>
      <c r="B101" s="135"/>
      <c r="C101" s="136"/>
      <c r="D101" s="137"/>
      <c r="E101" s="138"/>
      <c r="F101" s="138"/>
    </row>
    <row r="102" spans="1:6" x14ac:dyDescent="0.2">
      <c r="A102" s="128"/>
      <c r="B102" s="129"/>
      <c r="C102" s="130"/>
      <c r="D102" s="131"/>
      <c r="E102" s="132"/>
      <c r="F102" s="133"/>
    </row>
    <row r="103" spans="1:6" ht="18" customHeight="1" x14ac:dyDescent="0.2">
      <c r="A103" s="120">
        <f>COUNT($A$11:A102)+1</f>
        <v>19</v>
      </c>
      <c r="B103" s="126" t="s">
        <v>380</v>
      </c>
      <c r="C103" s="122"/>
      <c r="D103" s="123"/>
      <c r="E103" s="124"/>
      <c r="F103" s="125"/>
    </row>
    <row r="104" spans="1:6" ht="38.25" x14ac:dyDescent="0.2">
      <c r="A104" s="127"/>
      <c r="B104" s="121" t="s">
        <v>14</v>
      </c>
      <c r="C104" s="122"/>
      <c r="D104" s="123"/>
      <c r="E104" s="124"/>
      <c r="F104" s="125"/>
    </row>
    <row r="105" spans="1:6" ht="14.25" x14ac:dyDescent="0.2">
      <c r="A105" s="127"/>
      <c r="B105" s="121"/>
      <c r="C105" s="122">
        <v>121</v>
      </c>
      <c r="D105" s="123" t="s">
        <v>43</v>
      </c>
      <c r="E105" s="45"/>
      <c r="F105" s="124">
        <f>C105*E105</f>
        <v>0</v>
      </c>
    </row>
    <row r="106" spans="1:6" x14ac:dyDescent="0.2">
      <c r="A106" s="134"/>
      <c r="B106" s="135"/>
      <c r="C106" s="136"/>
      <c r="D106" s="137"/>
      <c r="E106" s="138"/>
      <c r="F106" s="138"/>
    </row>
    <row r="107" spans="1:6" x14ac:dyDescent="0.2">
      <c r="A107" s="128"/>
      <c r="B107" s="129"/>
      <c r="C107" s="130"/>
      <c r="D107" s="131"/>
      <c r="E107" s="132"/>
      <c r="F107" s="133"/>
    </row>
    <row r="108" spans="1:6" x14ac:dyDescent="0.2">
      <c r="A108" s="120">
        <f>COUNT($A$12:A107)+1</f>
        <v>20</v>
      </c>
      <c r="B108" s="126" t="s">
        <v>66</v>
      </c>
      <c r="C108" s="122"/>
      <c r="D108" s="123"/>
      <c r="E108" s="124"/>
      <c r="F108" s="124"/>
    </row>
    <row r="109" spans="1:6" ht="51" x14ac:dyDescent="0.2">
      <c r="A109" s="127"/>
      <c r="B109" s="121" t="s">
        <v>67</v>
      </c>
      <c r="C109" s="122"/>
      <c r="D109" s="123"/>
      <c r="E109" s="124"/>
      <c r="F109" s="124"/>
    </row>
    <row r="110" spans="1:6" x14ac:dyDescent="0.2">
      <c r="A110" s="127"/>
      <c r="B110" s="121"/>
      <c r="C110" s="122">
        <v>7</v>
      </c>
      <c r="D110" s="123" t="s">
        <v>35</v>
      </c>
      <c r="E110" s="45"/>
      <c r="F110" s="124">
        <f>C110*E110</f>
        <v>0</v>
      </c>
    </row>
    <row r="111" spans="1:6" x14ac:dyDescent="0.2">
      <c r="A111" s="134"/>
      <c r="B111" s="135"/>
      <c r="C111" s="136"/>
      <c r="D111" s="137"/>
      <c r="E111" s="138"/>
      <c r="F111" s="138"/>
    </row>
    <row r="112" spans="1:6" x14ac:dyDescent="0.2">
      <c r="A112" s="128"/>
      <c r="B112" s="129"/>
      <c r="C112" s="130"/>
      <c r="D112" s="131"/>
      <c r="E112" s="132"/>
      <c r="F112" s="132"/>
    </row>
    <row r="113" spans="1:6" x14ac:dyDescent="0.2">
      <c r="A113" s="120">
        <f>COUNT($A$12:A112)+1</f>
        <v>21</v>
      </c>
      <c r="B113" s="126" t="s">
        <v>68</v>
      </c>
      <c r="C113" s="122"/>
      <c r="D113" s="123"/>
      <c r="E113" s="124"/>
      <c r="F113" s="124"/>
    </row>
    <row r="114" spans="1:6" ht="25.5" x14ac:dyDescent="0.2">
      <c r="A114" s="127"/>
      <c r="B114" s="121" t="s">
        <v>69</v>
      </c>
      <c r="C114" s="122"/>
      <c r="D114" s="123"/>
      <c r="E114" s="124"/>
      <c r="F114" s="124"/>
    </row>
    <row r="115" spans="1:6" ht="14.25" x14ac:dyDescent="0.2">
      <c r="A115" s="127"/>
      <c r="B115" s="121"/>
      <c r="C115" s="122">
        <v>88</v>
      </c>
      <c r="D115" s="123" t="s">
        <v>37</v>
      </c>
      <c r="E115" s="45"/>
      <c r="F115" s="124">
        <f>C115*E115</f>
        <v>0</v>
      </c>
    </row>
    <row r="116" spans="1:6" x14ac:dyDescent="0.2">
      <c r="A116" s="134"/>
      <c r="B116" s="135"/>
      <c r="C116" s="136"/>
      <c r="D116" s="137"/>
      <c r="E116" s="138"/>
      <c r="F116" s="138"/>
    </row>
    <row r="117" spans="1:6" x14ac:dyDescent="0.2">
      <c r="A117" s="128"/>
      <c r="B117" s="129"/>
      <c r="C117" s="130"/>
      <c r="D117" s="131"/>
      <c r="E117" s="132"/>
      <c r="F117" s="133"/>
    </row>
    <row r="118" spans="1:6" ht="25.5" x14ac:dyDescent="0.2">
      <c r="A118" s="120">
        <f>COUNT($A$11:A117)+1</f>
        <v>22</v>
      </c>
      <c r="B118" s="126" t="s">
        <v>381</v>
      </c>
      <c r="C118" s="122"/>
      <c r="D118" s="123"/>
      <c r="E118" s="124"/>
      <c r="F118" s="125"/>
    </row>
    <row r="119" spans="1:6" ht="76.5" x14ac:dyDescent="0.2">
      <c r="A119" s="127"/>
      <c r="B119" s="121" t="s">
        <v>89</v>
      </c>
      <c r="C119" s="122"/>
      <c r="D119" s="123"/>
      <c r="E119" s="124"/>
      <c r="F119" s="125"/>
    </row>
    <row r="120" spans="1:6" x14ac:dyDescent="0.2">
      <c r="A120" s="127"/>
      <c r="B120" s="126" t="s">
        <v>71</v>
      </c>
      <c r="C120" s="122"/>
      <c r="D120" s="123"/>
      <c r="E120" s="124"/>
      <c r="F120" s="125"/>
    </row>
    <row r="121" spans="1:6" ht="25.5" x14ac:dyDescent="0.2">
      <c r="A121" s="127"/>
      <c r="B121" s="121" t="s">
        <v>72</v>
      </c>
      <c r="C121" s="122">
        <v>121</v>
      </c>
      <c r="D121" s="123" t="s">
        <v>43</v>
      </c>
      <c r="E121" s="45"/>
      <c r="F121" s="124">
        <f>C121*E121</f>
        <v>0</v>
      </c>
    </row>
    <row r="122" spans="1:6" ht="25.5" x14ac:dyDescent="0.2">
      <c r="A122" s="127"/>
      <c r="B122" s="121" t="s">
        <v>90</v>
      </c>
      <c r="C122" s="122">
        <v>121</v>
      </c>
      <c r="D122" s="123" t="s">
        <v>43</v>
      </c>
      <c r="E122" s="45"/>
      <c r="F122" s="124">
        <f>C122*E122</f>
        <v>0</v>
      </c>
    </row>
    <row r="123" spans="1:6" x14ac:dyDescent="0.2">
      <c r="A123" s="134"/>
      <c r="B123" s="135"/>
      <c r="C123" s="136"/>
      <c r="D123" s="137"/>
      <c r="E123" s="138"/>
      <c r="F123" s="138"/>
    </row>
    <row r="124" spans="1:6" ht="14.25" x14ac:dyDescent="0.2">
      <c r="A124" s="128"/>
      <c r="B124" s="198"/>
      <c r="C124" s="130"/>
      <c r="D124" s="131"/>
      <c r="E124" s="132"/>
      <c r="F124" s="133"/>
    </row>
    <row r="125" spans="1:6" x14ac:dyDescent="0.2">
      <c r="A125" s="120">
        <f>COUNT($A$12:A124)+1</f>
        <v>23</v>
      </c>
      <c r="B125" s="126" t="s">
        <v>73</v>
      </c>
      <c r="C125" s="122"/>
      <c r="D125" s="123"/>
      <c r="E125" s="124"/>
      <c r="F125" s="125"/>
    </row>
    <row r="126" spans="1:6" ht="63.75" x14ac:dyDescent="0.2">
      <c r="A126" s="127"/>
      <c r="B126" s="121" t="s">
        <v>114</v>
      </c>
      <c r="C126" s="122"/>
      <c r="D126" s="123"/>
      <c r="E126" s="124"/>
      <c r="F126" s="125"/>
    </row>
    <row r="127" spans="1:6" ht="14.25" x14ac:dyDescent="0.2">
      <c r="A127" s="127"/>
      <c r="B127" s="197"/>
      <c r="C127" s="122">
        <v>117</v>
      </c>
      <c r="D127" s="123" t="s">
        <v>43</v>
      </c>
      <c r="E127" s="45"/>
      <c r="F127" s="124">
        <f>+E127*C127</f>
        <v>0</v>
      </c>
    </row>
    <row r="128" spans="1:6" ht="14.25" x14ac:dyDescent="0.2">
      <c r="A128" s="134"/>
      <c r="B128" s="196"/>
      <c r="C128" s="136"/>
      <c r="D128" s="137"/>
      <c r="E128" s="138"/>
      <c r="F128" s="138"/>
    </row>
    <row r="129" spans="1:6" x14ac:dyDescent="0.2">
      <c r="A129" s="128"/>
      <c r="B129" s="129"/>
      <c r="C129" s="130"/>
      <c r="D129" s="131"/>
      <c r="E129" s="132"/>
      <c r="F129" s="133"/>
    </row>
    <row r="130" spans="1:6" x14ac:dyDescent="0.2">
      <c r="A130" s="120">
        <f>COUNT($A$12:A129)+1</f>
        <v>24</v>
      </c>
      <c r="B130" s="126" t="s">
        <v>243</v>
      </c>
      <c r="C130" s="122"/>
      <c r="D130" s="123"/>
      <c r="E130" s="124"/>
      <c r="F130" s="124"/>
    </row>
    <row r="131" spans="1:6" ht="63.75" x14ac:dyDescent="0.2">
      <c r="A131" s="127"/>
      <c r="B131" s="121" t="s">
        <v>242</v>
      </c>
      <c r="C131" s="122"/>
      <c r="D131" s="123"/>
      <c r="E131" s="124"/>
      <c r="F131" s="125"/>
    </row>
    <row r="132" spans="1:6" ht="14.25" x14ac:dyDescent="0.2">
      <c r="A132" s="127"/>
      <c r="B132" s="121"/>
      <c r="C132" s="122">
        <v>38</v>
      </c>
      <c r="D132" s="123" t="s">
        <v>37</v>
      </c>
      <c r="E132" s="45"/>
      <c r="F132" s="124">
        <f>C132*E132</f>
        <v>0</v>
      </c>
    </row>
    <row r="133" spans="1:6" x14ac:dyDescent="0.2">
      <c r="A133" s="134"/>
      <c r="B133" s="135"/>
      <c r="C133" s="136"/>
      <c r="D133" s="137"/>
      <c r="E133" s="138"/>
      <c r="F133" s="138"/>
    </row>
    <row r="134" spans="1:6" x14ac:dyDescent="0.2">
      <c r="A134" s="128"/>
      <c r="B134" s="129"/>
      <c r="C134" s="130"/>
      <c r="D134" s="131"/>
      <c r="E134" s="132"/>
      <c r="F134" s="132"/>
    </row>
    <row r="135" spans="1:6" x14ac:dyDescent="0.2">
      <c r="A135" s="120">
        <f>COUNT($A$12:A134)+1</f>
        <v>25</v>
      </c>
      <c r="B135" s="126" t="s">
        <v>241</v>
      </c>
      <c r="C135" s="122"/>
      <c r="D135" s="123"/>
      <c r="E135" s="124"/>
      <c r="F135" s="124"/>
    </row>
    <row r="136" spans="1:6" ht="63.75" x14ac:dyDescent="0.2">
      <c r="A136" s="127"/>
      <c r="B136" s="121" t="s">
        <v>240</v>
      </c>
      <c r="C136" s="122"/>
      <c r="D136" s="123"/>
      <c r="E136" s="124"/>
      <c r="F136" s="125"/>
    </row>
    <row r="137" spans="1:6" ht="14.25" x14ac:dyDescent="0.2">
      <c r="A137" s="127"/>
      <c r="B137" s="121"/>
      <c r="C137" s="122">
        <v>2</v>
      </c>
      <c r="D137" s="123" t="s">
        <v>37</v>
      </c>
      <c r="E137" s="45"/>
      <c r="F137" s="124">
        <f>C137*E137</f>
        <v>0</v>
      </c>
    </row>
    <row r="138" spans="1:6" x14ac:dyDescent="0.2">
      <c r="A138" s="134"/>
      <c r="B138" s="135"/>
      <c r="C138" s="136"/>
      <c r="D138" s="137"/>
      <c r="E138" s="138"/>
      <c r="F138" s="138"/>
    </row>
    <row r="139" spans="1:6" x14ac:dyDescent="0.2">
      <c r="A139" s="128"/>
      <c r="B139" s="129"/>
      <c r="C139" s="130"/>
      <c r="D139" s="131"/>
      <c r="E139" s="132"/>
      <c r="F139" s="133"/>
    </row>
    <row r="140" spans="1:6" x14ac:dyDescent="0.2">
      <c r="A140" s="120">
        <f>COUNT($A$11:A139)+1</f>
        <v>26</v>
      </c>
      <c r="B140" s="126" t="s">
        <v>245</v>
      </c>
      <c r="C140" s="122"/>
      <c r="D140" s="123"/>
      <c r="E140" s="124"/>
      <c r="F140" s="125"/>
    </row>
    <row r="141" spans="1:6" ht="51" x14ac:dyDescent="0.2">
      <c r="A141" s="127"/>
      <c r="B141" s="121" t="s">
        <v>244</v>
      </c>
      <c r="C141" s="122"/>
      <c r="D141" s="123"/>
      <c r="E141" s="124"/>
      <c r="F141" s="125"/>
    </row>
    <row r="142" spans="1:6" ht="14.25" x14ac:dyDescent="0.2">
      <c r="A142" s="127"/>
      <c r="B142" s="121"/>
      <c r="C142" s="122">
        <v>135</v>
      </c>
      <c r="D142" s="123" t="s">
        <v>37</v>
      </c>
      <c r="E142" s="45"/>
      <c r="F142" s="124">
        <f>C142*E142</f>
        <v>0</v>
      </c>
    </row>
    <row r="143" spans="1:6" x14ac:dyDescent="0.2">
      <c r="A143" s="134"/>
      <c r="B143" s="135"/>
      <c r="C143" s="136"/>
      <c r="D143" s="137"/>
      <c r="E143" s="138"/>
      <c r="F143" s="138"/>
    </row>
    <row r="144" spans="1:6" x14ac:dyDescent="0.2">
      <c r="A144" s="128"/>
      <c r="B144" s="154"/>
      <c r="C144" s="130"/>
      <c r="D144" s="131"/>
      <c r="E144" s="132"/>
      <c r="F144" s="132"/>
    </row>
    <row r="145" spans="1:6" x14ac:dyDescent="0.2">
      <c r="A145" s="120">
        <f>COUNT($A$12:A144)+1</f>
        <v>27</v>
      </c>
      <c r="B145" s="126" t="s">
        <v>18</v>
      </c>
      <c r="C145" s="122"/>
      <c r="D145" s="123"/>
      <c r="E145" s="124"/>
      <c r="F145" s="124"/>
    </row>
    <row r="146" spans="1:6" x14ac:dyDescent="0.2">
      <c r="A146" s="127"/>
      <c r="B146" s="121" t="s">
        <v>17</v>
      </c>
      <c r="C146" s="122"/>
      <c r="D146" s="123"/>
      <c r="E146" s="124"/>
      <c r="F146" s="125"/>
    </row>
    <row r="147" spans="1:6" ht="14.25" x14ac:dyDescent="0.2">
      <c r="A147" s="127"/>
      <c r="B147" s="121"/>
      <c r="C147" s="122">
        <v>477</v>
      </c>
      <c r="D147" s="123" t="s">
        <v>43</v>
      </c>
      <c r="E147" s="45"/>
      <c r="F147" s="124">
        <f>C147*E147</f>
        <v>0</v>
      </c>
    </row>
    <row r="148" spans="1:6" x14ac:dyDescent="0.2">
      <c r="A148" s="134"/>
      <c r="B148" s="135"/>
      <c r="C148" s="136"/>
      <c r="D148" s="137"/>
      <c r="E148" s="138"/>
      <c r="F148" s="138"/>
    </row>
    <row r="149" spans="1:6" x14ac:dyDescent="0.2">
      <c r="A149" s="128"/>
      <c r="B149" s="129"/>
      <c r="C149" s="130"/>
      <c r="D149" s="131"/>
      <c r="E149" s="132"/>
      <c r="F149" s="132"/>
    </row>
    <row r="150" spans="1:6" ht="20.25" customHeight="1" x14ac:dyDescent="0.2">
      <c r="A150" s="120">
        <f>COUNT($A$12:A149)+1</f>
        <v>28</v>
      </c>
      <c r="B150" s="126" t="s">
        <v>78</v>
      </c>
      <c r="C150" s="122"/>
      <c r="D150" s="123"/>
      <c r="E150" s="124"/>
      <c r="F150" s="125"/>
    </row>
    <row r="151" spans="1:6" ht="51" x14ac:dyDescent="0.2">
      <c r="A151" s="127"/>
      <c r="B151" s="121" t="s">
        <v>382</v>
      </c>
      <c r="C151" s="122"/>
      <c r="D151" s="123"/>
      <c r="E151" s="124"/>
      <c r="F151" s="125"/>
    </row>
    <row r="152" spans="1:6" ht="14.25" x14ac:dyDescent="0.2">
      <c r="A152" s="127"/>
      <c r="B152" s="121" t="s">
        <v>32</v>
      </c>
      <c r="C152" s="122">
        <v>579</v>
      </c>
      <c r="D152" s="123" t="s">
        <v>42</v>
      </c>
      <c r="E152" s="45"/>
      <c r="F152" s="124">
        <f>C152*E152</f>
        <v>0</v>
      </c>
    </row>
    <row r="153" spans="1:6" ht="14.25" x14ac:dyDescent="0.2">
      <c r="A153" s="127"/>
      <c r="B153" s="121" t="s">
        <v>33</v>
      </c>
      <c r="C153" s="122">
        <v>270</v>
      </c>
      <c r="D153" s="123" t="s">
        <v>42</v>
      </c>
      <c r="E153" s="45"/>
      <c r="F153" s="124">
        <f>C153*E153</f>
        <v>0</v>
      </c>
    </row>
    <row r="154" spans="1:6" x14ac:dyDescent="0.2">
      <c r="A154" s="134"/>
      <c r="B154" s="135"/>
      <c r="C154" s="136"/>
      <c r="D154" s="137"/>
      <c r="E154" s="138"/>
      <c r="F154" s="138"/>
    </row>
    <row r="155" spans="1:6" x14ac:dyDescent="0.2">
      <c r="A155" s="127"/>
      <c r="B155" s="121"/>
      <c r="C155" s="122"/>
      <c r="D155" s="123"/>
      <c r="E155" s="124"/>
      <c r="F155" s="124"/>
    </row>
    <row r="156" spans="1:6" x14ac:dyDescent="0.2">
      <c r="A156" s="120">
        <f>COUNT($A$12:A155)+1</f>
        <v>29</v>
      </c>
      <c r="B156" s="126" t="s">
        <v>383</v>
      </c>
      <c r="C156" s="122"/>
      <c r="D156" s="123"/>
      <c r="E156" s="124"/>
      <c r="F156" s="124"/>
    </row>
    <row r="157" spans="1:6" ht="53.25" customHeight="1" x14ac:dyDescent="0.2">
      <c r="A157" s="127"/>
      <c r="B157" s="121" t="s">
        <v>447</v>
      </c>
      <c r="C157" s="122"/>
      <c r="D157" s="123"/>
      <c r="E157" s="124"/>
      <c r="F157" s="124"/>
    </row>
    <row r="158" spans="1:6" ht="14.25" x14ac:dyDescent="0.2">
      <c r="A158" s="127"/>
      <c r="B158" s="121" t="s">
        <v>32</v>
      </c>
      <c r="C158" s="122">
        <v>500</v>
      </c>
      <c r="D158" s="123" t="s">
        <v>42</v>
      </c>
      <c r="E158" s="45"/>
      <c r="F158" s="124">
        <f>C158*E158</f>
        <v>0</v>
      </c>
    </row>
    <row r="159" spans="1:6" x14ac:dyDescent="0.2">
      <c r="A159" s="127"/>
      <c r="B159" s="121"/>
      <c r="C159" s="122"/>
      <c r="D159" s="123"/>
      <c r="E159" s="124"/>
      <c r="F159" s="124"/>
    </row>
    <row r="160" spans="1:6" x14ac:dyDescent="0.2">
      <c r="A160" s="128"/>
      <c r="B160" s="129"/>
      <c r="C160" s="130"/>
      <c r="D160" s="131"/>
      <c r="E160" s="132"/>
      <c r="F160" s="132"/>
    </row>
    <row r="161" spans="1:6" x14ac:dyDescent="0.2">
      <c r="A161" s="120">
        <f>COUNT($A$12:A160)+1</f>
        <v>30</v>
      </c>
      <c r="B161" s="126" t="s">
        <v>98</v>
      </c>
      <c r="C161" s="122"/>
      <c r="D161" s="123"/>
      <c r="E161" s="124"/>
      <c r="F161" s="125"/>
    </row>
    <row r="162" spans="1:6" ht="38.25" x14ac:dyDescent="0.2">
      <c r="A162" s="127"/>
      <c r="B162" s="121" t="s">
        <v>115</v>
      </c>
      <c r="C162" s="122"/>
      <c r="D162" s="123"/>
      <c r="E162" s="124"/>
      <c r="F162" s="125"/>
    </row>
    <row r="163" spans="1:6" ht="14.25" x14ac:dyDescent="0.2">
      <c r="A163" s="127"/>
      <c r="B163" s="121"/>
      <c r="C163" s="122">
        <v>28.8</v>
      </c>
      <c r="D163" s="123" t="s">
        <v>42</v>
      </c>
      <c r="E163" s="45"/>
      <c r="F163" s="124">
        <f>C163*E163</f>
        <v>0</v>
      </c>
    </row>
    <row r="164" spans="1:6" x14ac:dyDescent="0.2">
      <c r="A164" s="134"/>
      <c r="B164" s="135"/>
      <c r="C164" s="136"/>
      <c r="D164" s="137"/>
      <c r="E164" s="138"/>
      <c r="F164" s="138"/>
    </row>
    <row r="165" spans="1:6" x14ac:dyDescent="0.2">
      <c r="A165" s="128"/>
      <c r="B165" s="129"/>
      <c r="C165" s="130"/>
      <c r="D165" s="131"/>
      <c r="E165" s="132"/>
      <c r="F165" s="132"/>
    </row>
    <row r="166" spans="1:6" x14ac:dyDescent="0.2">
      <c r="A166" s="120">
        <f>COUNT($A$12:A165)+1</f>
        <v>31</v>
      </c>
      <c r="B166" s="126" t="s">
        <v>165</v>
      </c>
      <c r="C166" s="122"/>
      <c r="D166" s="123"/>
      <c r="E166" s="124"/>
      <c r="F166" s="124"/>
    </row>
    <row r="167" spans="1:6" ht="51" x14ac:dyDescent="0.2">
      <c r="A167" s="127"/>
      <c r="B167" s="121" t="s">
        <v>116</v>
      </c>
      <c r="C167" s="122"/>
      <c r="D167" s="123"/>
      <c r="E167" s="124"/>
      <c r="F167" s="124"/>
    </row>
    <row r="168" spans="1:6" ht="14.25" x14ac:dyDescent="0.2">
      <c r="A168" s="127"/>
      <c r="B168" s="121"/>
      <c r="C168" s="122">
        <v>259</v>
      </c>
      <c r="D168" s="123" t="s">
        <v>42</v>
      </c>
      <c r="E168" s="45"/>
      <c r="F168" s="124">
        <f>C168*E168</f>
        <v>0</v>
      </c>
    </row>
    <row r="169" spans="1:6" x14ac:dyDescent="0.2">
      <c r="A169" s="134"/>
      <c r="B169" s="135"/>
      <c r="C169" s="136"/>
      <c r="D169" s="137"/>
      <c r="E169" s="138"/>
      <c r="F169" s="138"/>
    </row>
    <row r="170" spans="1:6" x14ac:dyDescent="0.2">
      <c r="A170" s="127"/>
      <c r="B170" s="121"/>
      <c r="C170" s="122"/>
      <c r="D170" s="123"/>
      <c r="E170" s="124"/>
      <c r="F170" s="124"/>
    </row>
    <row r="171" spans="1:6" ht="18.75" customHeight="1" x14ac:dyDescent="0.2">
      <c r="A171" s="120">
        <f>COUNT($A$12:A170)+1</f>
        <v>32</v>
      </c>
      <c r="B171" s="126" t="s">
        <v>25</v>
      </c>
      <c r="C171" s="122"/>
      <c r="D171" s="123"/>
      <c r="E171" s="124"/>
      <c r="F171" s="124"/>
    </row>
    <row r="172" spans="1:6" ht="51" x14ac:dyDescent="0.2">
      <c r="A172" s="127"/>
      <c r="B172" s="121" t="s">
        <v>146</v>
      </c>
      <c r="C172" s="122"/>
      <c r="D172" s="123"/>
      <c r="E172" s="124"/>
      <c r="F172" s="124"/>
    </row>
    <row r="173" spans="1:6" ht="14.25" x14ac:dyDescent="0.2">
      <c r="A173" s="127"/>
      <c r="B173" s="121"/>
      <c r="C173" s="122">
        <v>500</v>
      </c>
      <c r="D173" s="123" t="s">
        <v>42</v>
      </c>
      <c r="E173" s="45"/>
      <c r="F173" s="124">
        <f>C173*E173</f>
        <v>0</v>
      </c>
    </row>
    <row r="174" spans="1:6" x14ac:dyDescent="0.2">
      <c r="A174" s="127"/>
      <c r="B174" s="121"/>
      <c r="C174" s="122"/>
      <c r="D174" s="137"/>
      <c r="E174" s="138"/>
      <c r="F174" s="138"/>
    </row>
    <row r="175" spans="1:6" x14ac:dyDescent="0.2">
      <c r="A175" s="128"/>
      <c r="B175" s="129"/>
      <c r="C175" s="130"/>
      <c r="D175" s="123"/>
      <c r="E175" s="124"/>
      <c r="F175" s="124"/>
    </row>
    <row r="176" spans="1:6" x14ac:dyDescent="0.2">
      <c r="A176" s="120">
        <f>COUNT($A$12:A175)+1</f>
        <v>33</v>
      </c>
      <c r="B176" s="126" t="s">
        <v>82</v>
      </c>
      <c r="C176" s="122"/>
      <c r="D176" s="123"/>
      <c r="E176" s="124"/>
      <c r="F176" s="124"/>
    </row>
    <row r="177" spans="1:6" ht="76.5" x14ac:dyDescent="0.2">
      <c r="A177" s="127"/>
      <c r="B177" s="121" t="s">
        <v>104</v>
      </c>
      <c r="C177" s="122"/>
      <c r="D177" s="123"/>
      <c r="E177" s="124"/>
      <c r="F177" s="124"/>
    </row>
    <row r="178" spans="1:6" ht="14.25" x14ac:dyDescent="0.2">
      <c r="A178" s="127"/>
      <c r="B178" s="121"/>
      <c r="C178" s="122">
        <v>279</v>
      </c>
      <c r="D178" s="123" t="s">
        <v>42</v>
      </c>
      <c r="E178" s="45"/>
      <c r="F178" s="124">
        <f>C178*E178</f>
        <v>0</v>
      </c>
    </row>
    <row r="179" spans="1:6" x14ac:dyDescent="0.2">
      <c r="A179" s="134"/>
      <c r="B179" s="135"/>
      <c r="C179" s="136"/>
      <c r="D179" s="137"/>
      <c r="E179" s="138"/>
      <c r="F179" s="138"/>
    </row>
    <row r="180" spans="1:6" x14ac:dyDescent="0.2">
      <c r="A180" s="128"/>
      <c r="B180" s="129"/>
      <c r="C180" s="130"/>
      <c r="D180" s="131"/>
      <c r="E180" s="132"/>
      <c r="F180" s="132"/>
    </row>
    <row r="181" spans="1:6" x14ac:dyDescent="0.2">
      <c r="A181" s="120">
        <f>COUNT($A$12:A180)+1</f>
        <v>34</v>
      </c>
      <c r="B181" s="126" t="s">
        <v>83</v>
      </c>
      <c r="C181" s="122"/>
      <c r="D181" s="123"/>
      <c r="E181" s="124"/>
      <c r="F181" s="125"/>
    </row>
    <row r="182" spans="1:6" ht="51" x14ac:dyDescent="0.2">
      <c r="A182" s="127"/>
      <c r="B182" s="121" t="s">
        <v>105</v>
      </c>
      <c r="C182" s="122"/>
      <c r="D182" s="123"/>
      <c r="E182" s="124"/>
      <c r="F182" s="125"/>
    </row>
    <row r="183" spans="1:6" ht="14.25" x14ac:dyDescent="0.2">
      <c r="A183" s="127"/>
      <c r="B183" s="121"/>
      <c r="C183" s="122">
        <v>300</v>
      </c>
      <c r="D183" s="123" t="s">
        <v>42</v>
      </c>
      <c r="E183" s="45"/>
      <c r="F183" s="124">
        <f>C183*E183</f>
        <v>0</v>
      </c>
    </row>
    <row r="184" spans="1:6" x14ac:dyDescent="0.2">
      <c r="A184" s="134"/>
      <c r="B184" s="135"/>
      <c r="C184" s="136"/>
      <c r="D184" s="137"/>
      <c r="E184" s="138"/>
      <c r="F184" s="138"/>
    </row>
    <row r="185" spans="1:6" x14ac:dyDescent="0.2">
      <c r="A185" s="128"/>
      <c r="B185" s="129"/>
      <c r="C185" s="130"/>
      <c r="D185" s="131"/>
      <c r="E185" s="132"/>
      <c r="F185" s="132"/>
    </row>
    <row r="186" spans="1:6" x14ac:dyDescent="0.2">
      <c r="A186" s="120">
        <f>COUNT($A$12:A185)+1</f>
        <v>35</v>
      </c>
      <c r="B186" s="126" t="s">
        <v>22</v>
      </c>
      <c r="C186" s="122"/>
      <c r="D186" s="123"/>
      <c r="E186" s="124"/>
      <c r="F186" s="124"/>
    </row>
    <row r="187" spans="1:6" x14ac:dyDescent="0.2">
      <c r="A187" s="127"/>
      <c r="B187" s="121" t="s">
        <v>118</v>
      </c>
      <c r="C187" s="122"/>
      <c r="D187" s="123"/>
      <c r="E187" s="124"/>
      <c r="F187" s="125"/>
    </row>
    <row r="188" spans="1:6" ht="14.25" x14ac:dyDescent="0.2">
      <c r="A188" s="127"/>
      <c r="B188" s="121"/>
      <c r="C188" s="122">
        <v>592</v>
      </c>
      <c r="D188" s="123" t="s">
        <v>37</v>
      </c>
      <c r="E188" s="45"/>
      <c r="F188" s="124">
        <f>C188*E188</f>
        <v>0</v>
      </c>
    </row>
    <row r="189" spans="1:6" x14ac:dyDescent="0.2">
      <c r="A189" s="134"/>
      <c r="B189" s="135"/>
      <c r="C189" s="136"/>
      <c r="D189" s="137"/>
      <c r="E189" s="138"/>
      <c r="F189" s="138"/>
    </row>
    <row r="190" spans="1:6" x14ac:dyDescent="0.2">
      <c r="A190" s="128"/>
      <c r="B190" s="129"/>
      <c r="C190" s="130"/>
      <c r="D190" s="131"/>
      <c r="E190" s="132"/>
      <c r="F190" s="132"/>
    </row>
    <row r="191" spans="1:6" x14ac:dyDescent="0.2">
      <c r="A191" s="120">
        <f>COUNT($A$12:A190)+1</f>
        <v>36</v>
      </c>
      <c r="B191" s="126" t="s">
        <v>384</v>
      </c>
      <c r="C191" s="122"/>
      <c r="D191" s="123"/>
      <c r="E191" s="124"/>
      <c r="F191" s="124"/>
    </row>
    <row r="192" spans="1:6" ht="25.5" x14ac:dyDescent="0.2">
      <c r="A192" s="127"/>
      <c r="B192" s="121" t="s">
        <v>385</v>
      </c>
      <c r="C192" s="122"/>
      <c r="D192" s="123"/>
      <c r="E192" s="124"/>
      <c r="F192" s="125"/>
    </row>
    <row r="193" spans="1:6" ht="14.25" x14ac:dyDescent="0.2">
      <c r="A193" s="127"/>
      <c r="B193" s="121"/>
      <c r="C193" s="122">
        <v>20</v>
      </c>
      <c r="D193" s="123" t="s">
        <v>37</v>
      </c>
      <c r="E193" s="45"/>
      <c r="F193" s="124">
        <f>C193*E193</f>
        <v>0</v>
      </c>
    </row>
    <row r="194" spans="1:6" x14ac:dyDescent="0.2">
      <c r="A194" s="127"/>
      <c r="B194" s="121"/>
      <c r="C194" s="122"/>
      <c r="D194" s="123"/>
      <c r="E194" s="124"/>
      <c r="F194" s="124"/>
    </row>
    <row r="195" spans="1:6" x14ac:dyDescent="0.2">
      <c r="A195" s="128"/>
      <c r="B195" s="129"/>
      <c r="C195" s="130"/>
      <c r="D195" s="131"/>
      <c r="E195" s="132"/>
      <c r="F195" s="132"/>
    </row>
    <row r="196" spans="1:6" x14ac:dyDescent="0.2">
      <c r="A196" s="120">
        <f>COUNT($A$12:A195)+1</f>
        <v>37</v>
      </c>
      <c r="B196" s="126" t="s">
        <v>119</v>
      </c>
      <c r="C196" s="122"/>
      <c r="D196" s="123"/>
      <c r="E196" s="124"/>
      <c r="F196" s="124"/>
    </row>
    <row r="197" spans="1:6" ht="76.5" x14ac:dyDescent="0.2">
      <c r="A197" s="127"/>
      <c r="B197" s="121" t="s">
        <v>386</v>
      </c>
      <c r="C197" s="122"/>
      <c r="D197" s="123"/>
      <c r="E197" s="124"/>
      <c r="F197" s="124"/>
    </row>
    <row r="198" spans="1:6" ht="14.25" x14ac:dyDescent="0.2">
      <c r="A198" s="127"/>
      <c r="B198" s="126" t="s">
        <v>175</v>
      </c>
      <c r="C198" s="122">
        <v>4</v>
      </c>
      <c r="D198" s="123" t="s">
        <v>37</v>
      </c>
      <c r="E198" s="45"/>
      <c r="F198" s="124">
        <f t="shared" ref="F198:F200" si="0">C198*E198</f>
        <v>0</v>
      </c>
    </row>
    <row r="199" spans="1:6" ht="14.25" x14ac:dyDescent="0.2">
      <c r="A199" s="127"/>
      <c r="B199" s="126" t="s">
        <v>387</v>
      </c>
      <c r="C199" s="122">
        <v>84</v>
      </c>
      <c r="D199" s="123" t="s">
        <v>37</v>
      </c>
      <c r="E199" s="45"/>
      <c r="F199" s="124">
        <f t="shared" si="0"/>
        <v>0</v>
      </c>
    </row>
    <row r="200" spans="1:6" ht="14.25" x14ac:dyDescent="0.2">
      <c r="A200" s="127"/>
      <c r="B200" s="126" t="s">
        <v>388</v>
      </c>
      <c r="C200" s="122">
        <v>212</v>
      </c>
      <c r="D200" s="123" t="s">
        <v>37</v>
      </c>
      <c r="E200" s="45"/>
      <c r="F200" s="124">
        <f t="shared" si="0"/>
        <v>0</v>
      </c>
    </row>
    <row r="201" spans="1:6" x14ac:dyDescent="0.2">
      <c r="A201" s="134"/>
      <c r="B201" s="135"/>
      <c r="C201" s="136"/>
      <c r="D201" s="137"/>
      <c r="E201" s="138"/>
      <c r="F201" s="138"/>
    </row>
    <row r="202" spans="1:6" x14ac:dyDescent="0.2">
      <c r="A202" s="127"/>
      <c r="B202" s="121"/>
      <c r="C202" s="122"/>
      <c r="D202" s="123"/>
      <c r="E202" s="124"/>
      <c r="F202" s="124"/>
    </row>
    <row r="203" spans="1:6" x14ac:dyDescent="0.2">
      <c r="A203" s="120">
        <f>COUNT($A$11:A202)+1</f>
        <v>38</v>
      </c>
      <c r="B203" s="126" t="s">
        <v>121</v>
      </c>
      <c r="C203" s="122"/>
      <c r="D203" s="123"/>
      <c r="E203" s="124"/>
      <c r="F203" s="124"/>
    </row>
    <row r="204" spans="1:6" ht="216.75" x14ac:dyDescent="0.2">
      <c r="A204" s="127"/>
      <c r="B204" s="121" t="s">
        <v>122</v>
      </c>
      <c r="C204" s="122"/>
      <c r="D204" s="123"/>
      <c r="E204" s="124"/>
      <c r="F204" s="124"/>
    </row>
    <row r="205" spans="1:6" x14ac:dyDescent="0.2">
      <c r="A205" s="127"/>
      <c r="B205" s="121" t="s">
        <v>123</v>
      </c>
      <c r="C205" s="122"/>
      <c r="D205" s="123"/>
      <c r="E205" s="124"/>
      <c r="F205" s="124"/>
    </row>
    <row r="206" spans="1:6" x14ac:dyDescent="0.2">
      <c r="A206" s="127"/>
      <c r="B206" s="121" t="s">
        <v>389</v>
      </c>
      <c r="C206" s="122">
        <v>2</v>
      </c>
      <c r="D206" s="123" t="s">
        <v>1</v>
      </c>
      <c r="E206" s="45"/>
      <c r="F206" s="124">
        <f>+E206*C206</f>
        <v>0</v>
      </c>
    </row>
    <row r="207" spans="1:6" x14ac:dyDescent="0.2">
      <c r="A207" s="127"/>
      <c r="B207" s="121" t="s">
        <v>390</v>
      </c>
      <c r="C207" s="122">
        <v>1</v>
      </c>
      <c r="D207" s="123" t="s">
        <v>1</v>
      </c>
      <c r="E207" s="45"/>
      <c r="F207" s="124">
        <f>+E207*C207</f>
        <v>0</v>
      </c>
    </row>
    <row r="208" spans="1:6" x14ac:dyDescent="0.2">
      <c r="A208" s="134"/>
      <c r="B208" s="135"/>
      <c r="C208" s="136"/>
      <c r="D208" s="137"/>
      <c r="E208" s="138"/>
      <c r="F208" s="138"/>
    </row>
    <row r="209" spans="1:6" x14ac:dyDescent="0.2">
      <c r="A209" s="128"/>
      <c r="B209" s="129"/>
      <c r="C209" s="130"/>
      <c r="D209" s="131"/>
      <c r="E209" s="132"/>
      <c r="F209" s="132"/>
    </row>
    <row r="210" spans="1:6" ht="18" customHeight="1" x14ac:dyDescent="0.2">
      <c r="A210" s="120">
        <f>COUNT($A$11:A209)+1</f>
        <v>39</v>
      </c>
      <c r="B210" s="126" t="s">
        <v>129</v>
      </c>
      <c r="C210" s="122"/>
      <c r="D210" s="123"/>
      <c r="E210" s="124"/>
      <c r="F210" s="124"/>
    </row>
    <row r="211" spans="1:6" ht="44.25" customHeight="1" x14ac:dyDescent="0.2">
      <c r="A211" s="127"/>
      <c r="B211" s="121" t="s">
        <v>391</v>
      </c>
      <c r="C211" s="122"/>
      <c r="D211" s="123"/>
      <c r="E211" s="124"/>
      <c r="F211" s="124"/>
    </row>
    <row r="212" spans="1:6" x14ac:dyDescent="0.2">
      <c r="A212" s="127"/>
      <c r="B212" s="126"/>
      <c r="C212" s="122">
        <v>3</v>
      </c>
      <c r="D212" s="123" t="s">
        <v>1</v>
      </c>
      <c r="E212" s="45"/>
      <c r="F212" s="124">
        <f>+E212*C212</f>
        <v>0</v>
      </c>
    </row>
    <row r="213" spans="1:6" x14ac:dyDescent="0.2">
      <c r="A213" s="134"/>
      <c r="B213" s="135"/>
      <c r="C213" s="136"/>
      <c r="D213" s="137"/>
      <c r="E213" s="138"/>
      <c r="F213" s="138"/>
    </row>
    <row r="214" spans="1:6" x14ac:dyDescent="0.2">
      <c r="A214" s="128"/>
      <c r="B214" s="129"/>
      <c r="C214" s="130"/>
      <c r="D214" s="131"/>
      <c r="E214" s="132"/>
      <c r="F214" s="132"/>
    </row>
    <row r="215" spans="1:6" x14ac:dyDescent="0.2">
      <c r="A215" s="120">
        <f>COUNT($A$11:A214)+1</f>
        <v>40</v>
      </c>
      <c r="B215" s="126" t="s">
        <v>134</v>
      </c>
      <c r="C215" s="119"/>
      <c r="D215" s="123"/>
      <c r="E215" s="124"/>
      <c r="F215" s="124"/>
    </row>
    <row r="216" spans="1:6" ht="194.25" x14ac:dyDescent="0.2">
      <c r="A216" s="127"/>
      <c r="B216" s="121" t="s">
        <v>392</v>
      </c>
      <c r="C216" s="122"/>
      <c r="D216" s="123"/>
      <c r="E216" s="119"/>
      <c r="F216" s="124"/>
    </row>
    <row r="217" spans="1:6" ht="14.25" x14ac:dyDescent="0.2">
      <c r="A217" s="127"/>
      <c r="B217" s="126"/>
      <c r="C217" s="122">
        <v>1</v>
      </c>
      <c r="D217" s="123" t="s">
        <v>37</v>
      </c>
      <c r="E217" s="45"/>
      <c r="F217" s="124">
        <f>+E217*C217</f>
        <v>0</v>
      </c>
    </row>
    <row r="218" spans="1:6" x14ac:dyDescent="0.2">
      <c r="A218" s="134"/>
      <c r="B218" s="135"/>
      <c r="C218" s="136"/>
      <c r="D218" s="137"/>
      <c r="E218" s="138"/>
      <c r="F218" s="138"/>
    </row>
    <row r="219" spans="1:6" x14ac:dyDescent="0.2">
      <c r="A219" s="128"/>
      <c r="B219" s="129"/>
      <c r="C219" s="130"/>
      <c r="D219" s="131"/>
      <c r="E219" s="132"/>
      <c r="F219" s="132"/>
    </row>
    <row r="220" spans="1:6" x14ac:dyDescent="0.2">
      <c r="A220" s="120">
        <f>COUNT($A$11:A219)+1</f>
        <v>41</v>
      </c>
      <c r="B220" s="126" t="s">
        <v>135</v>
      </c>
      <c r="C220" s="122"/>
      <c r="D220" s="123"/>
      <c r="E220" s="124"/>
      <c r="F220" s="124"/>
    </row>
    <row r="221" spans="1:6" ht="127.5" x14ac:dyDescent="0.2">
      <c r="A221" s="127"/>
      <c r="B221" s="121" t="s">
        <v>393</v>
      </c>
      <c r="C221" s="122"/>
      <c r="D221" s="123"/>
      <c r="E221" s="124"/>
      <c r="F221" s="124"/>
    </row>
    <row r="222" spans="1:6" x14ac:dyDescent="0.2">
      <c r="A222" s="127"/>
      <c r="B222" s="126" t="s">
        <v>394</v>
      </c>
      <c r="C222" s="122">
        <v>1</v>
      </c>
      <c r="D222" s="123" t="s">
        <v>137</v>
      </c>
      <c r="E222" s="45"/>
      <c r="F222" s="124">
        <f>+E222*C222</f>
        <v>0</v>
      </c>
    </row>
    <row r="223" spans="1:6" x14ac:dyDescent="0.2">
      <c r="A223" s="134"/>
      <c r="B223" s="135"/>
      <c r="C223" s="136"/>
      <c r="D223" s="137"/>
      <c r="E223" s="138"/>
      <c r="F223" s="138"/>
    </row>
    <row r="224" spans="1:6" x14ac:dyDescent="0.2">
      <c r="A224" s="128"/>
      <c r="B224" s="129"/>
      <c r="C224" s="130"/>
      <c r="D224" s="131"/>
      <c r="E224" s="132"/>
      <c r="F224" s="132"/>
    </row>
    <row r="225" spans="1:6" x14ac:dyDescent="0.2">
      <c r="A225" s="120">
        <f>COUNT($A$11:A224)+1</f>
        <v>42</v>
      </c>
      <c r="B225" s="126" t="s">
        <v>138</v>
      </c>
      <c r="C225" s="122"/>
      <c r="D225" s="123"/>
      <c r="E225" s="124"/>
      <c r="F225" s="124"/>
    </row>
    <row r="226" spans="1:6" ht="38.25" x14ac:dyDescent="0.2">
      <c r="A226" s="127"/>
      <c r="B226" s="121" t="s">
        <v>139</v>
      </c>
      <c r="C226" s="122"/>
      <c r="D226" s="123"/>
      <c r="E226" s="124"/>
      <c r="F226" s="124"/>
    </row>
    <row r="227" spans="1:6" x14ac:dyDescent="0.2">
      <c r="A227" s="127"/>
      <c r="B227" s="126"/>
      <c r="C227" s="122">
        <v>288</v>
      </c>
      <c r="D227" s="123" t="s">
        <v>1</v>
      </c>
      <c r="E227" s="45"/>
      <c r="F227" s="124">
        <f>C227*E227</f>
        <v>0</v>
      </c>
    </row>
    <row r="228" spans="1:6" x14ac:dyDescent="0.2">
      <c r="A228" s="134"/>
      <c r="B228" s="135"/>
      <c r="C228" s="136"/>
      <c r="D228" s="137"/>
      <c r="E228" s="138"/>
      <c r="F228" s="138"/>
    </row>
    <row r="229" spans="1:6" x14ac:dyDescent="0.2">
      <c r="A229" s="128"/>
      <c r="B229" s="129"/>
      <c r="C229" s="130"/>
      <c r="D229" s="131"/>
      <c r="E229" s="132"/>
      <c r="F229" s="132"/>
    </row>
    <row r="230" spans="1:6" x14ac:dyDescent="0.2">
      <c r="A230" s="120">
        <f>COUNT($A$11:A229)+1</f>
        <v>43</v>
      </c>
      <c r="B230" s="126" t="s">
        <v>140</v>
      </c>
      <c r="C230" s="122"/>
      <c r="D230" s="123"/>
      <c r="E230" s="124"/>
      <c r="F230" s="124"/>
    </row>
    <row r="231" spans="1:6" ht="51" x14ac:dyDescent="0.2">
      <c r="A231" s="127"/>
      <c r="B231" s="121" t="s">
        <v>395</v>
      </c>
      <c r="C231" s="122"/>
      <c r="D231" s="123"/>
      <c r="E231" s="124"/>
      <c r="F231" s="124"/>
    </row>
    <row r="232" spans="1:6" ht="14.25" x14ac:dyDescent="0.2">
      <c r="A232" s="127"/>
      <c r="B232" s="126"/>
      <c r="C232" s="122">
        <v>320</v>
      </c>
      <c r="D232" s="123" t="s">
        <v>37</v>
      </c>
      <c r="E232" s="45"/>
      <c r="F232" s="124">
        <f>C232*E232</f>
        <v>0</v>
      </c>
    </row>
    <row r="233" spans="1:6" x14ac:dyDescent="0.2">
      <c r="A233" s="134"/>
      <c r="B233" s="135"/>
      <c r="C233" s="136"/>
      <c r="D233" s="137"/>
      <c r="E233" s="138"/>
      <c r="F233" s="138"/>
    </row>
    <row r="234" spans="1:6" x14ac:dyDescent="0.2">
      <c r="A234" s="128"/>
      <c r="B234" s="129"/>
      <c r="C234" s="130"/>
      <c r="D234" s="131"/>
      <c r="E234" s="132"/>
      <c r="F234" s="132"/>
    </row>
    <row r="235" spans="1:6" x14ac:dyDescent="0.2">
      <c r="A235" s="120">
        <f>COUNT($A$10:A234)+1</f>
        <v>44</v>
      </c>
      <c r="B235" s="126" t="s">
        <v>142</v>
      </c>
      <c r="C235" s="122"/>
      <c r="D235" s="123"/>
      <c r="E235" s="124"/>
      <c r="F235" s="124"/>
    </row>
    <row r="236" spans="1:6" ht="25.5" x14ac:dyDescent="0.2">
      <c r="A236" s="127"/>
      <c r="B236" s="121" t="s">
        <v>143</v>
      </c>
      <c r="C236" s="122"/>
      <c r="D236" s="123"/>
      <c r="E236" s="124"/>
      <c r="F236" s="124"/>
    </row>
    <row r="237" spans="1:6" ht="14.25" x14ac:dyDescent="0.2">
      <c r="A237" s="127"/>
      <c r="B237" s="126"/>
      <c r="C237" s="122">
        <v>320</v>
      </c>
      <c r="D237" s="123" t="s">
        <v>37</v>
      </c>
      <c r="E237" s="45"/>
      <c r="F237" s="124">
        <f>C237*E237</f>
        <v>0</v>
      </c>
    </row>
    <row r="238" spans="1:6" x14ac:dyDescent="0.2">
      <c r="A238" s="134"/>
      <c r="B238" s="135"/>
      <c r="C238" s="136"/>
      <c r="D238" s="137"/>
      <c r="E238" s="138"/>
      <c r="F238" s="138"/>
    </row>
    <row r="239" spans="1:6" x14ac:dyDescent="0.2">
      <c r="A239" s="128"/>
      <c r="B239" s="129"/>
      <c r="C239" s="130"/>
      <c r="D239" s="131"/>
      <c r="E239" s="132"/>
      <c r="F239" s="132"/>
    </row>
    <row r="240" spans="1:6" x14ac:dyDescent="0.2">
      <c r="A240" s="120">
        <f>COUNT($A$10:A238)+1</f>
        <v>45</v>
      </c>
      <c r="B240" s="126" t="s">
        <v>396</v>
      </c>
      <c r="C240" s="122"/>
      <c r="D240" s="123"/>
      <c r="E240" s="124"/>
      <c r="F240" s="124"/>
    </row>
    <row r="241" spans="1:6" ht="51" x14ac:dyDescent="0.2">
      <c r="A241" s="127"/>
      <c r="B241" s="121" t="s">
        <v>397</v>
      </c>
      <c r="C241" s="122"/>
      <c r="D241" s="123"/>
      <c r="E241" s="124"/>
      <c r="F241" s="124"/>
    </row>
    <row r="242" spans="1:6" x14ac:dyDescent="0.2">
      <c r="A242" s="127"/>
      <c r="B242" s="126"/>
      <c r="C242" s="122">
        <v>1</v>
      </c>
      <c r="D242" s="123" t="s">
        <v>1</v>
      </c>
      <c r="E242" s="45"/>
      <c r="F242" s="124">
        <f>E242*C242</f>
        <v>0</v>
      </c>
    </row>
    <row r="243" spans="1:6" x14ac:dyDescent="0.2">
      <c r="A243" s="134"/>
      <c r="B243" s="135"/>
      <c r="C243" s="136"/>
      <c r="D243" s="137"/>
      <c r="E243" s="138"/>
      <c r="F243" s="138"/>
    </row>
    <row r="244" spans="1:6" x14ac:dyDescent="0.2">
      <c r="A244" s="128"/>
      <c r="B244" s="129"/>
      <c r="C244" s="130"/>
      <c r="D244" s="131"/>
      <c r="E244" s="132"/>
      <c r="F244" s="132"/>
    </row>
    <row r="245" spans="1:6" x14ac:dyDescent="0.2">
      <c r="A245" s="120">
        <f>COUNT($A$10:A244)+1</f>
        <v>46</v>
      </c>
      <c r="B245" s="126" t="s">
        <v>144</v>
      </c>
      <c r="C245" s="122"/>
      <c r="D245" s="123"/>
      <c r="E245" s="124"/>
      <c r="F245" s="124"/>
    </row>
    <row r="246" spans="1:6" ht="51" x14ac:dyDescent="0.2">
      <c r="A246" s="127"/>
      <c r="B246" s="121" t="s">
        <v>145</v>
      </c>
      <c r="C246" s="122"/>
      <c r="D246" s="123"/>
      <c r="E246" s="124"/>
      <c r="F246" s="124"/>
    </row>
    <row r="247" spans="1:6" ht="14.25" x14ac:dyDescent="0.2">
      <c r="A247" s="127"/>
      <c r="B247" s="126"/>
      <c r="C247" s="122">
        <v>6.4</v>
      </c>
      <c r="D247" s="123" t="s">
        <v>42</v>
      </c>
      <c r="E247" s="45"/>
      <c r="F247" s="124">
        <f>C247*E247</f>
        <v>0</v>
      </c>
    </row>
    <row r="248" spans="1:6" x14ac:dyDescent="0.2">
      <c r="A248" s="134"/>
      <c r="B248" s="135"/>
      <c r="C248" s="136"/>
      <c r="D248" s="137"/>
      <c r="E248" s="138"/>
      <c r="F248" s="138"/>
    </row>
    <row r="249" spans="1:6" x14ac:dyDescent="0.2">
      <c r="A249" s="128"/>
      <c r="B249" s="129"/>
      <c r="C249" s="130"/>
      <c r="D249" s="131"/>
      <c r="E249" s="132"/>
      <c r="F249" s="133"/>
    </row>
    <row r="250" spans="1:6" x14ac:dyDescent="0.2">
      <c r="A250" s="120">
        <f>COUNT($A$12:A249)+1</f>
        <v>47</v>
      </c>
      <c r="B250" s="126" t="s">
        <v>23</v>
      </c>
      <c r="C250" s="122"/>
      <c r="D250" s="123"/>
      <c r="E250" s="124"/>
      <c r="F250" s="125"/>
    </row>
    <row r="251" spans="1:6" ht="38.25" x14ac:dyDescent="0.2">
      <c r="A251" s="127"/>
      <c r="B251" s="121" t="s">
        <v>91</v>
      </c>
      <c r="C251" s="122"/>
      <c r="D251" s="123"/>
      <c r="E251" s="124"/>
      <c r="F251" s="125"/>
    </row>
    <row r="252" spans="1:6" x14ac:dyDescent="0.2">
      <c r="A252" s="127"/>
      <c r="B252" s="121"/>
      <c r="C252" s="122">
        <v>1</v>
      </c>
      <c r="D252" s="123" t="s">
        <v>1</v>
      </c>
      <c r="E252" s="45"/>
      <c r="F252" s="124">
        <f>C252*E252</f>
        <v>0</v>
      </c>
    </row>
    <row r="253" spans="1:6" x14ac:dyDescent="0.2">
      <c r="A253" s="134"/>
      <c r="B253" s="135"/>
      <c r="C253" s="136"/>
      <c r="D253" s="137"/>
      <c r="E253" s="138"/>
      <c r="F253" s="138"/>
    </row>
    <row r="254" spans="1:6" x14ac:dyDescent="0.2">
      <c r="A254" s="128"/>
      <c r="B254" s="129"/>
      <c r="C254" s="130"/>
      <c r="D254" s="131"/>
      <c r="E254" s="132"/>
      <c r="F254" s="132"/>
    </row>
    <row r="255" spans="1:6" x14ac:dyDescent="0.2">
      <c r="A255" s="120">
        <f>COUNT($A$10:A254)+1</f>
        <v>48</v>
      </c>
      <c r="B255" s="126" t="s">
        <v>398</v>
      </c>
      <c r="C255" s="122"/>
      <c r="D255" s="123"/>
      <c r="E255" s="124"/>
      <c r="F255" s="124"/>
    </row>
    <row r="256" spans="1:6" x14ac:dyDescent="0.2">
      <c r="A256" s="127"/>
      <c r="B256" s="121" t="s">
        <v>399</v>
      </c>
      <c r="C256" s="122"/>
      <c r="D256" s="123"/>
      <c r="E256" s="124"/>
      <c r="F256" s="124"/>
    </row>
    <row r="257" spans="1:8" x14ac:dyDescent="0.2">
      <c r="A257" s="127"/>
      <c r="B257" s="126" t="s">
        <v>400</v>
      </c>
      <c r="C257" s="122"/>
      <c r="D257" s="123"/>
      <c r="E257" s="124"/>
      <c r="F257" s="124"/>
    </row>
    <row r="258" spans="1:8" x14ac:dyDescent="0.2">
      <c r="A258" s="127"/>
      <c r="B258" s="121" t="s">
        <v>401</v>
      </c>
      <c r="C258" s="122">
        <v>15</v>
      </c>
      <c r="D258" s="123" t="s">
        <v>157</v>
      </c>
      <c r="E258" s="45"/>
      <c r="F258" s="124">
        <f t="shared" ref="F258" si="1">C258*E258</f>
        <v>0</v>
      </c>
    </row>
    <row r="259" spans="1:8" x14ac:dyDescent="0.2">
      <c r="A259" s="134"/>
      <c r="B259" s="135"/>
      <c r="C259" s="136"/>
      <c r="D259" s="283"/>
      <c r="E259" s="138"/>
      <c r="F259" s="138"/>
    </row>
    <row r="260" spans="1:8" x14ac:dyDescent="0.2">
      <c r="A260" s="128"/>
      <c r="B260" s="129"/>
      <c r="C260" s="130"/>
      <c r="D260" s="131"/>
      <c r="E260" s="132"/>
      <c r="F260" s="132"/>
    </row>
    <row r="261" spans="1:8" ht="18" customHeight="1" x14ac:dyDescent="0.2">
      <c r="A261" s="120">
        <f>COUNT($A$10:A260)+1</f>
        <v>49</v>
      </c>
      <c r="B261" s="126" t="s">
        <v>402</v>
      </c>
      <c r="C261" s="122"/>
      <c r="D261" s="123"/>
      <c r="E261" s="124"/>
      <c r="F261" s="124"/>
    </row>
    <row r="262" spans="1:8" ht="25.5" x14ac:dyDescent="0.2">
      <c r="A262" s="127"/>
      <c r="B262" s="121" t="s">
        <v>403</v>
      </c>
      <c r="C262" s="122"/>
      <c r="D262" s="123"/>
      <c r="E262" s="124"/>
      <c r="F262" s="124"/>
    </row>
    <row r="263" spans="1:8" x14ac:dyDescent="0.2">
      <c r="A263" s="127"/>
      <c r="B263" s="121" t="s">
        <v>404</v>
      </c>
      <c r="C263" s="122">
        <v>2</v>
      </c>
      <c r="D263" s="123" t="s">
        <v>1</v>
      </c>
      <c r="E263" s="45"/>
      <c r="F263" s="124">
        <f t="shared" ref="F263" si="2">C263*E263</f>
        <v>0</v>
      </c>
    </row>
    <row r="264" spans="1:8" x14ac:dyDescent="0.2">
      <c r="A264" s="134"/>
      <c r="B264" s="135"/>
      <c r="C264" s="136"/>
      <c r="D264" s="283"/>
      <c r="E264" s="138"/>
      <c r="F264" s="138"/>
    </row>
    <row r="265" spans="1:8" x14ac:dyDescent="0.2">
      <c r="A265" s="128"/>
      <c r="B265" s="129"/>
      <c r="C265" s="130"/>
      <c r="D265" s="131"/>
      <c r="E265" s="132"/>
      <c r="F265" s="132"/>
    </row>
    <row r="266" spans="1:8" x14ac:dyDescent="0.2">
      <c r="A266" s="120">
        <f>COUNT($A$12:A265)+1</f>
        <v>50</v>
      </c>
      <c r="B266" s="126" t="s">
        <v>29</v>
      </c>
      <c r="C266" s="122"/>
      <c r="D266" s="123"/>
      <c r="E266" s="124"/>
      <c r="F266" s="125"/>
    </row>
    <row r="267" spans="1:8" x14ac:dyDescent="0.2">
      <c r="A267" s="127"/>
      <c r="B267" s="121" t="s">
        <v>30</v>
      </c>
      <c r="C267" s="122"/>
      <c r="D267" s="123"/>
      <c r="E267" s="124"/>
      <c r="F267" s="125"/>
    </row>
    <row r="268" spans="1:8" ht="14.25" x14ac:dyDescent="0.2">
      <c r="A268" s="127"/>
      <c r="B268" s="126" t="s">
        <v>405</v>
      </c>
      <c r="C268" s="122">
        <v>296</v>
      </c>
      <c r="D268" s="123" t="s">
        <v>37</v>
      </c>
      <c r="E268" s="124">
        <v>0</v>
      </c>
      <c r="F268" s="124">
        <f>C268*E268</f>
        <v>0</v>
      </c>
      <c r="H268" s="284"/>
    </row>
    <row r="269" spans="1:8" x14ac:dyDescent="0.2">
      <c r="A269" s="134"/>
      <c r="B269" s="135"/>
      <c r="C269" s="136"/>
      <c r="D269" s="137"/>
      <c r="E269" s="138"/>
      <c r="F269" s="138"/>
    </row>
    <row r="270" spans="1:8" x14ac:dyDescent="0.2">
      <c r="A270" s="128"/>
      <c r="B270" s="129"/>
      <c r="C270" s="130"/>
      <c r="D270" s="131"/>
      <c r="E270" s="132"/>
      <c r="F270" s="132"/>
    </row>
    <row r="271" spans="1:8" x14ac:dyDescent="0.2">
      <c r="A271" s="120">
        <f>COUNT($A$11:A270)+1</f>
        <v>51</v>
      </c>
      <c r="B271" s="126" t="s">
        <v>310</v>
      </c>
      <c r="C271" s="122"/>
      <c r="D271" s="123"/>
      <c r="E271" s="124"/>
      <c r="F271" s="125"/>
    </row>
    <row r="272" spans="1:8" ht="25.5" x14ac:dyDescent="0.2">
      <c r="A272" s="127"/>
      <c r="B272" s="121" t="s">
        <v>309</v>
      </c>
      <c r="C272" s="122"/>
      <c r="D272" s="123"/>
      <c r="E272" s="124"/>
      <c r="F272" s="125"/>
    </row>
    <row r="273" spans="1:11" x14ac:dyDescent="0.2">
      <c r="A273" s="127"/>
      <c r="B273" s="121"/>
      <c r="C273" s="122">
        <v>2</v>
      </c>
      <c r="D273" s="123" t="s">
        <v>1</v>
      </c>
      <c r="E273" s="45"/>
      <c r="F273" s="124">
        <f>C273*E273</f>
        <v>0</v>
      </c>
    </row>
    <row r="274" spans="1:11" x14ac:dyDescent="0.2">
      <c r="A274" s="134"/>
      <c r="B274" s="135"/>
      <c r="C274" s="136"/>
      <c r="D274" s="137"/>
      <c r="E274" s="138"/>
      <c r="F274" s="138"/>
    </row>
    <row r="275" spans="1:11" x14ac:dyDescent="0.2">
      <c r="A275" s="128"/>
      <c r="B275" s="129"/>
      <c r="C275" s="130"/>
      <c r="D275" s="131"/>
      <c r="E275" s="132"/>
      <c r="F275" s="132"/>
    </row>
    <row r="276" spans="1:11" x14ac:dyDescent="0.2">
      <c r="A276" s="120">
        <f>COUNT($A$10:A275)+1</f>
        <v>52</v>
      </c>
      <c r="B276" s="126" t="s">
        <v>406</v>
      </c>
      <c r="C276" s="122"/>
      <c r="D276" s="123"/>
      <c r="E276" s="124"/>
      <c r="F276" s="124"/>
    </row>
    <row r="277" spans="1:11" ht="63.75" x14ac:dyDescent="0.2">
      <c r="A277" s="127"/>
      <c r="B277" s="121" t="s">
        <v>407</v>
      </c>
      <c r="C277" s="122"/>
      <c r="D277" s="123"/>
      <c r="E277" s="124"/>
      <c r="F277" s="124"/>
    </row>
    <row r="278" spans="1:11" x14ac:dyDescent="0.2">
      <c r="A278" s="127"/>
      <c r="B278" s="311" t="s">
        <v>367</v>
      </c>
      <c r="C278" s="122">
        <v>1</v>
      </c>
      <c r="D278" s="123" t="s">
        <v>137</v>
      </c>
      <c r="E278" s="45"/>
      <c r="F278" s="124">
        <f>C278*E278</f>
        <v>0</v>
      </c>
    </row>
    <row r="279" spans="1:11" x14ac:dyDescent="0.2">
      <c r="A279" s="134"/>
      <c r="B279" s="135"/>
      <c r="C279" s="136"/>
      <c r="D279" s="137"/>
      <c r="E279" s="138"/>
      <c r="F279" s="138"/>
    </row>
    <row r="280" spans="1:11" x14ac:dyDescent="0.2">
      <c r="A280" s="128"/>
      <c r="B280" s="129"/>
      <c r="C280" s="130"/>
      <c r="D280" s="131"/>
      <c r="E280" s="132"/>
      <c r="F280" s="132"/>
    </row>
    <row r="281" spans="1:11" x14ac:dyDescent="0.2">
      <c r="A281" s="120">
        <f>COUNT($A$10:A280)+1</f>
        <v>53</v>
      </c>
      <c r="B281" s="126" t="s">
        <v>408</v>
      </c>
      <c r="C281" s="122"/>
      <c r="D281" s="123"/>
      <c r="E281" s="124"/>
      <c r="F281" s="124"/>
    </row>
    <row r="282" spans="1:11" ht="63.75" x14ac:dyDescent="0.2">
      <c r="A282" s="127"/>
      <c r="B282" s="121" t="s">
        <v>409</v>
      </c>
      <c r="C282" s="122"/>
      <c r="D282" s="123"/>
      <c r="E282" s="124"/>
      <c r="F282" s="124"/>
      <c r="J282" s="121"/>
      <c r="K282" s="121"/>
    </row>
    <row r="283" spans="1:11" x14ac:dyDescent="0.2">
      <c r="A283" s="127"/>
      <c r="B283" s="311"/>
      <c r="C283" s="122">
        <v>6</v>
      </c>
      <c r="D283" s="123" t="s">
        <v>137</v>
      </c>
      <c r="E283" s="45"/>
      <c r="F283" s="124">
        <f>C283*E283</f>
        <v>0</v>
      </c>
    </row>
    <row r="284" spans="1:11" x14ac:dyDescent="0.2">
      <c r="A284" s="134"/>
      <c r="B284" s="135"/>
      <c r="C284" s="136"/>
      <c r="D284" s="137"/>
      <c r="E284" s="138"/>
      <c r="F284" s="138"/>
    </row>
    <row r="285" spans="1:11" x14ac:dyDescent="0.2">
      <c r="A285" s="128"/>
      <c r="B285" s="154"/>
      <c r="C285" s="130"/>
      <c r="D285" s="193"/>
      <c r="E285" s="156"/>
      <c r="F285" s="156"/>
    </row>
    <row r="286" spans="1:11" x14ac:dyDescent="0.2">
      <c r="A286" s="120">
        <f>COUNT($A$10:A285)+1</f>
        <v>54</v>
      </c>
      <c r="B286" s="126" t="s">
        <v>410</v>
      </c>
      <c r="C286" s="122"/>
      <c r="D286" s="123"/>
      <c r="E286" s="124"/>
      <c r="F286" s="124"/>
    </row>
    <row r="287" spans="1:11" ht="38.25" x14ac:dyDescent="0.2">
      <c r="A287" s="127"/>
      <c r="B287" s="121" t="s">
        <v>411</v>
      </c>
      <c r="C287" s="122"/>
      <c r="D287" s="123"/>
      <c r="E287" s="124"/>
      <c r="F287" s="124"/>
    </row>
    <row r="288" spans="1:11" x14ac:dyDescent="0.2">
      <c r="A288" s="127"/>
      <c r="B288" s="121"/>
      <c r="C288" s="122">
        <v>1</v>
      </c>
      <c r="D288" s="123" t="s">
        <v>412</v>
      </c>
      <c r="E288" s="45"/>
      <c r="F288" s="124">
        <f>C288*E288</f>
        <v>0</v>
      </c>
    </row>
    <row r="289" spans="1:6" x14ac:dyDescent="0.2">
      <c r="A289" s="134"/>
      <c r="B289" s="135"/>
      <c r="C289" s="136"/>
      <c r="D289" s="137"/>
      <c r="E289" s="138"/>
      <c r="F289" s="138"/>
    </row>
    <row r="290" spans="1:6" x14ac:dyDescent="0.2">
      <c r="A290" s="128"/>
      <c r="B290" s="154"/>
      <c r="C290" s="155"/>
      <c r="D290" s="156"/>
      <c r="E290" s="157"/>
      <c r="F290" s="155"/>
    </row>
    <row r="291" spans="1:6" x14ac:dyDescent="0.2">
      <c r="A291" s="120">
        <f>COUNT($A$12:A290)+1</f>
        <v>55</v>
      </c>
      <c r="B291" s="126" t="s">
        <v>26</v>
      </c>
      <c r="C291" s="125"/>
      <c r="D291" s="123"/>
      <c r="E291" s="162"/>
      <c r="F291" s="125"/>
    </row>
    <row r="292" spans="1:6" ht="89.25" x14ac:dyDescent="0.2">
      <c r="A292" s="127"/>
      <c r="B292" s="121" t="s">
        <v>86</v>
      </c>
      <c r="C292" s="125"/>
      <c r="D292" s="123"/>
      <c r="E292" s="124"/>
      <c r="F292" s="125"/>
    </row>
    <row r="293" spans="1:6" x14ac:dyDescent="0.2">
      <c r="A293" s="120"/>
      <c r="B293" s="192"/>
      <c r="C293" s="188"/>
      <c r="D293" s="160">
        <v>0.02</v>
      </c>
      <c r="E293" s="125"/>
      <c r="F293" s="124">
        <f>SUM(F12:F292)*D293</f>
        <v>0</v>
      </c>
    </row>
    <row r="294" spans="1:6" x14ac:dyDescent="0.2">
      <c r="A294" s="159"/>
      <c r="B294" s="191"/>
      <c r="C294" s="190"/>
      <c r="D294" s="189"/>
      <c r="E294" s="163"/>
      <c r="F294" s="138"/>
    </row>
    <row r="295" spans="1:6" x14ac:dyDescent="0.2">
      <c r="A295" s="127"/>
      <c r="B295" s="121"/>
      <c r="C295" s="125"/>
      <c r="D295" s="123"/>
      <c r="E295" s="125"/>
      <c r="F295" s="125"/>
    </row>
    <row r="296" spans="1:6" x14ac:dyDescent="0.2">
      <c r="A296" s="120">
        <f>COUNT($A$12:A294)+1</f>
        <v>56</v>
      </c>
      <c r="B296" s="126" t="s">
        <v>87</v>
      </c>
      <c r="C296" s="125"/>
      <c r="D296" s="123"/>
      <c r="E296" s="125"/>
      <c r="F296" s="125"/>
    </row>
    <row r="297" spans="1:6" ht="38.25" x14ac:dyDescent="0.2">
      <c r="A297" s="127"/>
      <c r="B297" s="121" t="s">
        <v>28</v>
      </c>
      <c r="C297" s="188"/>
      <c r="D297" s="160">
        <v>0.1</v>
      </c>
      <c r="E297" s="125"/>
      <c r="F297" s="124">
        <f>SUM(F12:F291)*D297</f>
        <v>0</v>
      </c>
    </row>
    <row r="298" spans="1:6" x14ac:dyDescent="0.2">
      <c r="A298" s="134"/>
      <c r="C298" s="125"/>
      <c r="D298" s="123"/>
      <c r="E298" s="162"/>
      <c r="F298" s="125"/>
    </row>
    <row r="299" spans="1:6" x14ac:dyDescent="0.2">
      <c r="A299" s="164"/>
      <c r="B299" s="165" t="s">
        <v>2</v>
      </c>
      <c r="C299" s="166"/>
      <c r="D299" s="167"/>
      <c r="E299" s="312" t="s">
        <v>41</v>
      </c>
      <c r="F299" s="168">
        <f>SUM(F14:F298)</f>
        <v>0</v>
      </c>
    </row>
  </sheetData>
  <sheetProtection algorithmName="SHA-512" hashValue="dFdhoP2MHDDGYsqQ8H0qS0kaxyM55mp+hLr15xYaEGB8v+RaBSU1Vi5Gb7a39HNqgbsQvje+XZx0iPW1Ava20g==" saltValue="TVRT0GtRN4us9P6uyP2LLQ==" spinCount="100000" sheet="1" objects="1" scenarios="1"/>
  <mergeCells count="2">
    <mergeCell ref="C3:E3"/>
    <mergeCell ref="B8:F9"/>
  </mergeCells>
  <pageMargins left="0.70866141732283472" right="0.3334375" top="0.74803149606299213" bottom="0.74803149606299213" header="0.31496062992125984" footer="0.31496062992125984"/>
  <pageSetup paperSize="9" fitToHeight="0" orientation="portrait" r:id="rId1"/>
  <headerFooter>
    <oddHeader>&amp;LENERGETIKA LJUBLJANA d.o.o.&amp;RENLJ-SIR-39/26</oddHeader>
    <oddFooter>&amp;C&amp;P / &amp;N</oddFooter>
  </headerFooter>
  <rowBreaks count="10" manualBreakCount="10">
    <brk id="35" max="5" man="1"/>
    <brk id="65" max="5" man="1"/>
    <brk id="91" max="5" man="1"/>
    <brk id="116" max="5" man="1"/>
    <brk id="143" max="5" man="1"/>
    <brk id="174" max="5" man="1"/>
    <brk id="201" max="5" man="1"/>
    <brk id="218" max="5" man="1"/>
    <brk id="248" max="5" man="1"/>
    <brk id="284"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3130A7-E5F7-4247-8A9E-FE9DDE2394B4}">
  <sheetPr>
    <tabColor rgb="FFFFC000"/>
  </sheetPr>
  <dimension ref="A1:H223"/>
  <sheetViews>
    <sheetView topLeftCell="A149" zoomScaleNormal="100" zoomScaleSheetLayoutView="100" workbookViewId="0">
      <selection activeCell="K168" sqref="K168"/>
    </sheetView>
  </sheetViews>
  <sheetFormatPr defaultColWidth="9.140625" defaultRowHeight="12.75" x14ac:dyDescent="0.2"/>
  <cols>
    <col min="1" max="1" width="6.7109375" style="145" customWidth="1"/>
    <col min="2" max="2" width="44.140625" style="158" customWidth="1"/>
    <col min="3" max="3" width="6.7109375" style="148" customWidth="1"/>
    <col min="4" max="4" width="6.7109375" style="119" customWidth="1"/>
    <col min="5" max="5" width="14.7109375" style="147" customWidth="1"/>
    <col min="6" max="6" width="14.7109375" style="148" customWidth="1"/>
    <col min="7" max="7" width="9.140625" style="119"/>
    <col min="8" max="8" width="10.140625" style="119" bestFit="1" customWidth="1"/>
    <col min="9" max="16384" width="9.140625" style="119"/>
  </cols>
  <sheetData>
    <row r="1" spans="1:6" x14ac:dyDescent="0.2">
      <c r="A1" s="144" t="s">
        <v>417</v>
      </c>
      <c r="B1" s="116" t="s">
        <v>6</v>
      </c>
      <c r="C1" s="145"/>
      <c r="D1" s="146"/>
    </row>
    <row r="2" spans="1:6" x14ac:dyDescent="0.2">
      <c r="A2" s="144" t="s">
        <v>418</v>
      </c>
      <c r="B2" s="116" t="s">
        <v>7</v>
      </c>
      <c r="C2" s="145"/>
      <c r="D2" s="146"/>
    </row>
    <row r="3" spans="1:6" x14ac:dyDescent="0.2">
      <c r="A3" s="144" t="s">
        <v>420</v>
      </c>
      <c r="B3" s="116" t="s">
        <v>413</v>
      </c>
      <c r="C3" s="360"/>
      <c r="D3" s="360"/>
      <c r="E3" s="360"/>
    </row>
    <row r="4" spans="1:6" x14ac:dyDescent="0.2">
      <c r="A4" s="144"/>
      <c r="B4" s="116" t="s">
        <v>362</v>
      </c>
      <c r="C4" s="145"/>
      <c r="D4" s="146"/>
    </row>
    <row r="5" spans="1:6" ht="76.5" x14ac:dyDescent="0.2">
      <c r="A5" s="149" t="s">
        <v>0</v>
      </c>
      <c r="B5" s="150" t="s">
        <v>34</v>
      </c>
      <c r="C5" s="151" t="s">
        <v>8</v>
      </c>
      <c r="D5" s="151" t="s">
        <v>9</v>
      </c>
      <c r="E5" s="152" t="s">
        <v>38</v>
      </c>
      <c r="F5" s="152" t="s">
        <v>39</v>
      </c>
    </row>
    <row r="6" spans="1:6" x14ac:dyDescent="0.2">
      <c r="A6" s="153">
        <v>1</v>
      </c>
      <c r="B6" s="154"/>
      <c r="C6" s="155"/>
      <c r="D6" s="156"/>
      <c r="E6" s="157"/>
      <c r="F6" s="155"/>
    </row>
    <row r="7" spans="1:6" x14ac:dyDescent="0.2">
      <c r="A7" s="118"/>
      <c r="B7" s="116" t="s">
        <v>113</v>
      </c>
    </row>
    <row r="8" spans="1:6" ht="12.75" customHeight="1" x14ac:dyDescent="0.2">
      <c r="A8" s="118"/>
      <c r="B8" s="377" t="s">
        <v>112</v>
      </c>
      <c r="C8" s="377"/>
      <c r="D8" s="377"/>
      <c r="E8" s="377"/>
      <c r="F8" s="377"/>
    </row>
    <row r="9" spans="1:6" x14ac:dyDescent="0.2">
      <c r="A9" s="118"/>
      <c r="B9" s="377"/>
      <c r="C9" s="377"/>
      <c r="D9" s="377"/>
      <c r="E9" s="377"/>
      <c r="F9" s="377"/>
    </row>
    <row r="10" spans="1:6" x14ac:dyDescent="0.2">
      <c r="A10" s="118"/>
      <c r="B10" s="171"/>
      <c r="C10" s="316"/>
      <c r="D10" s="171"/>
      <c r="E10" s="171"/>
      <c r="F10" s="171"/>
    </row>
    <row r="11" spans="1:6" x14ac:dyDescent="0.2">
      <c r="A11" s="118"/>
    </row>
    <row r="12" spans="1:6" x14ac:dyDescent="0.2">
      <c r="A12" s="153"/>
      <c r="B12" s="154"/>
      <c r="C12" s="155"/>
      <c r="D12" s="156"/>
      <c r="E12" s="157"/>
      <c r="F12" s="155"/>
    </row>
    <row r="13" spans="1:6" x14ac:dyDescent="0.2">
      <c r="A13" s="120">
        <f>COUNT(A6+1)</f>
        <v>1</v>
      </c>
      <c r="B13" s="126" t="s">
        <v>10</v>
      </c>
      <c r="C13" s="125"/>
      <c r="D13" s="123"/>
      <c r="E13" s="124"/>
      <c r="F13" s="124"/>
    </row>
    <row r="14" spans="1:6" ht="38.25" x14ac:dyDescent="0.2">
      <c r="A14" s="120"/>
      <c r="B14" s="121" t="s">
        <v>45</v>
      </c>
      <c r="C14" s="125"/>
      <c r="D14" s="123"/>
      <c r="E14" s="124"/>
      <c r="F14" s="124"/>
    </row>
    <row r="15" spans="1:6" ht="14.25" x14ac:dyDescent="0.2">
      <c r="A15" s="120"/>
      <c r="B15" s="126" t="s">
        <v>155</v>
      </c>
      <c r="C15" s="122">
        <v>18</v>
      </c>
      <c r="D15" s="123" t="s">
        <v>37</v>
      </c>
      <c r="E15" s="124">
        <v>0</v>
      </c>
      <c r="F15" s="124">
        <f>C15*E15</f>
        <v>0</v>
      </c>
    </row>
    <row r="16" spans="1:6" x14ac:dyDescent="0.2">
      <c r="A16" s="159"/>
      <c r="B16" s="135"/>
      <c r="C16" s="136"/>
      <c r="D16" s="137"/>
      <c r="E16" s="138"/>
      <c r="F16" s="138"/>
    </row>
    <row r="17" spans="1:6" x14ac:dyDescent="0.2">
      <c r="A17" s="128"/>
      <c r="B17" s="154"/>
      <c r="C17" s="130"/>
      <c r="D17" s="156"/>
      <c r="E17" s="157"/>
      <c r="F17" s="155"/>
    </row>
    <row r="18" spans="1:6" x14ac:dyDescent="0.2">
      <c r="A18" s="120">
        <f>COUNT($A$12:A17)+1</f>
        <v>2</v>
      </c>
      <c r="B18" s="126" t="s">
        <v>282</v>
      </c>
      <c r="C18" s="122"/>
      <c r="D18" s="123"/>
      <c r="E18" s="124"/>
      <c r="F18" s="125"/>
    </row>
    <row r="19" spans="1:6" ht="38.25" x14ac:dyDescent="0.2">
      <c r="A19" s="120"/>
      <c r="B19" s="121" t="s">
        <v>281</v>
      </c>
      <c r="C19" s="122"/>
      <c r="D19" s="123"/>
      <c r="E19" s="124"/>
      <c r="F19" s="125"/>
    </row>
    <row r="20" spans="1:6" x14ac:dyDescent="0.2">
      <c r="A20" s="120"/>
      <c r="B20" s="121"/>
      <c r="C20" s="122">
        <v>1</v>
      </c>
      <c r="D20" s="123" t="s">
        <v>1</v>
      </c>
      <c r="E20" s="45"/>
      <c r="F20" s="124">
        <f>C20*E20</f>
        <v>0</v>
      </c>
    </row>
    <row r="21" spans="1:6" x14ac:dyDescent="0.2">
      <c r="A21" s="120"/>
      <c r="B21" s="121"/>
      <c r="C21" s="122"/>
      <c r="D21" s="123"/>
      <c r="E21" s="124"/>
      <c r="F21" s="124"/>
    </row>
    <row r="22" spans="1:6" x14ac:dyDescent="0.2">
      <c r="A22" s="199"/>
      <c r="B22" s="129"/>
      <c r="C22" s="130"/>
      <c r="D22" s="131"/>
      <c r="E22" s="132"/>
      <c r="F22" s="132"/>
    </row>
    <row r="23" spans="1:6" x14ac:dyDescent="0.2">
      <c r="A23" s="120">
        <f>COUNT($A$12:A19)+1</f>
        <v>3</v>
      </c>
      <c r="B23" s="126" t="s">
        <v>297</v>
      </c>
      <c r="C23" s="122"/>
      <c r="D23" s="123"/>
      <c r="E23" s="124"/>
      <c r="F23" s="124"/>
    </row>
    <row r="24" spans="1:6" ht="102" x14ac:dyDescent="0.2">
      <c r="A24" s="120"/>
      <c r="B24" s="121" t="s">
        <v>296</v>
      </c>
      <c r="C24" s="122"/>
      <c r="D24" s="123"/>
      <c r="E24" s="124"/>
      <c r="F24" s="124"/>
    </row>
    <row r="25" spans="1:6" x14ac:dyDescent="0.2">
      <c r="A25" s="120"/>
      <c r="B25" s="311" t="s">
        <v>367</v>
      </c>
      <c r="C25" s="122"/>
      <c r="D25" s="123"/>
      <c r="E25" s="124"/>
      <c r="F25" s="125"/>
    </row>
    <row r="26" spans="1:6" x14ac:dyDescent="0.2">
      <c r="A26" s="120"/>
      <c r="B26" s="121"/>
      <c r="C26" s="122">
        <v>1</v>
      </c>
      <c r="D26" s="123" t="s">
        <v>1</v>
      </c>
      <c r="E26" s="45"/>
      <c r="F26" s="124">
        <f>E26*C26</f>
        <v>0</v>
      </c>
    </row>
    <row r="27" spans="1:6" x14ac:dyDescent="0.2">
      <c r="A27" s="159"/>
      <c r="B27" s="135"/>
      <c r="C27" s="136"/>
      <c r="D27" s="137"/>
      <c r="E27" s="138"/>
      <c r="F27" s="163"/>
    </row>
    <row r="28" spans="1:6" x14ac:dyDescent="0.2">
      <c r="A28" s="199"/>
      <c r="B28" s="129"/>
      <c r="C28" s="130"/>
      <c r="D28" s="131"/>
      <c r="E28" s="132"/>
      <c r="F28" s="133"/>
    </row>
    <row r="29" spans="1:6" x14ac:dyDescent="0.2">
      <c r="A29" s="120">
        <f>COUNT($A$13:A28)+1</f>
        <v>4</v>
      </c>
      <c r="B29" s="126" t="s">
        <v>16</v>
      </c>
      <c r="C29" s="122"/>
      <c r="D29" s="123"/>
      <c r="E29" s="124"/>
      <c r="F29" s="125"/>
    </row>
    <row r="30" spans="1:6" ht="51" x14ac:dyDescent="0.2">
      <c r="A30" s="120"/>
      <c r="B30" s="121" t="s">
        <v>36</v>
      </c>
      <c r="C30" s="122"/>
      <c r="D30" s="123"/>
      <c r="E30" s="124"/>
      <c r="F30" s="125"/>
    </row>
    <row r="31" spans="1:6" x14ac:dyDescent="0.2">
      <c r="A31" s="120"/>
      <c r="B31" s="311" t="s">
        <v>367</v>
      </c>
      <c r="C31" s="122"/>
      <c r="D31" s="123"/>
      <c r="E31" s="124"/>
      <c r="F31" s="125"/>
    </row>
    <row r="32" spans="1:6" ht="14.25" x14ac:dyDescent="0.2">
      <c r="A32" s="120"/>
      <c r="B32" s="121"/>
      <c r="C32" s="122">
        <v>2</v>
      </c>
      <c r="D32" s="123" t="s">
        <v>37</v>
      </c>
      <c r="E32" s="45"/>
      <c r="F32" s="124">
        <f>C32*E32</f>
        <v>0</v>
      </c>
    </row>
    <row r="33" spans="1:6" x14ac:dyDescent="0.2">
      <c r="A33" s="159"/>
      <c r="B33" s="135"/>
      <c r="C33" s="136"/>
      <c r="D33" s="137"/>
      <c r="E33" s="138"/>
      <c r="F33" s="138"/>
    </row>
    <row r="34" spans="1:6" x14ac:dyDescent="0.2">
      <c r="A34" s="199"/>
      <c r="B34" s="129"/>
      <c r="C34" s="130"/>
      <c r="D34" s="131"/>
      <c r="E34" s="132"/>
      <c r="F34" s="133"/>
    </row>
    <row r="35" spans="1:6" x14ac:dyDescent="0.2">
      <c r="A35" s="120">
        <f>COUNT($A$13:A34)+1</f>
        <v>5</v>
      </c>
      <c r="B35" s="126" t="s">
        <v>46</v>
      </c>
      <c r="C35" s="122"/>
      <c r="D35" s="123"/>
      <c r="E35" s="124"/>
      <c r="F35" s="125"/>
    </row>
    <row r="36" spans="1:6" ht="76.5" x14ac:dyDescent="0.2">
      <c r="A36" s="120"/>
      <c r="B36" s="121" t="s">
        <v>47</v>
      </c>
      <c r="C36" s="122"/>
      <c r="D36" s="123"/>
      <c r="E36" s="124"/>
      <c r="F36" s="125"/>
    </row>
    <row r="37" spans="1:6" x14ac:dyDescent="0.2">
      <c r="A37" s="120"/>
      <c r="B37" s="311" t="s">
        <v>367</v>
      </c>
      <c r="C37" s="122"/>
      <c r="D37" s="123"/>
      <c r="E37" s="124"/>
      <c r="F37" s="125"/>
    </row>
    <row r="38" spans="1:6" x14ac:dyDescent="0.2">
      <c r="A38" s="120"/>
      <c r="B38" s="121"/>
      <c r="C38" s="122">
        <v>1</v>
      </c>
      <c r="D38" s="123" t="s">
        <v>1</v>
      </c>
      <c r="E38" s="45"/>
      <c r="F38" s="124">
        <f>C38*E38</f>
        <v>0</v>
      </c>
    </row>
    <row r="39" spans="1:6" x14ac:dyDescent="0.2">
      <c r="A39" s="159"/>
      <c r="B39" s="135"/>
      <c r="C39" s="136"/>
      <c r="D39" s="137"/>
      <c r="E39" s="138"/>
      <c r="F39" s="138"/>
    </row>
    <row r="40" spans="1:6" x14ac:dyDescent="0.2">
      <c r="A40" s="199"/>
      <c r="B40" s="129"/>
      <c r="C40" s="130"/>
      <c r="D40" s="131"/>
      <c r="E40" s="132"/>
      <c r="F40" s="133"/>
    </row>
    <row r="41" spans="1:6" ht="25.5" x14ac:dyDescent="0.2">
      <c r="A41" s="120">
        <f>COUNT($A$12:A40)+1</f>
        <v>6</v>
      </c>
      <c r="B41" s="126" t="s">
        <v>48</v>
      </c>
      <c r="C41" s="122"/>
      <c r="D41" s="123"/>
      <c r="E41" s="124"/>
      <c r="F41" s="125"/>
    </row>
    <row r="42" spans="1:6" ht="63.75" x14ac:dyDescent="0.2">
      <c r="A42" s="120"/>
      <c r="B42" s="121" t="s">
        <v>49</v>
      </c>
      <c r="C42" s="122"/>
      <c r="D42" s="123"/>
      <c r="E42" s="124"/>
      <c r="F42" s="125"/>
    </row>
    <row r="43" spans="1:6" ht="14.25" x14ac:dyDescent="0.2">
      <c r="A43" s="120"/>
      <c r="B43" s="121"/>
      <c r="C43" s="122">
        <v>3</v>
      </c>
      <c r="D43" s="123" t="s">
        <v>43</v>
      </c>
      <c r="E43" s="45"/>
      <c r="F43" s="124">
        <f>C43*E43</f>
        <v>0</v>
      </c>
    </row>
    <row r="44" spans="1:6" x14ac:dyDescent="0.2">
      <c r="A44" s="159"/>
      <c r="B44" s="135"/>
      <c r="C44" s="136"/>
      <c r="D44" s="137"/>
      <c r="E44" s="138"/>
      <c r="F44" s="138"/>
    </row>
    <row r="45" spans="1:6" x14ac:dyDescent="0.2">
      <c r="A45" s="199"/>
      <c r="B45" s="129"/>
      <c r="C45" s="130"/>
      <c r="D45" s="131"/>
      <c r="E45" s="132"/>
      <c r="F45" s="133"/>
    </row>
    <row r="46" spans="1:6" ht="25.5" x14ac:dyDescent="0.2">
      <c r="A46" s="120">
        <f>COUNT($A$12:A45)+1</f>
        <v>7</v>
      </c>
      <c r="B46" s="126" t="s">
        <v>50</v>
      </c>
      <c r="C46" s="122"/>
      <c r="D46" s="123"/>
      <c r="E46" s="124"/>
      <c r="F46" s="125"/>
    </row>
    <row r="47" spans="1:6" ht="51" x14ac:dyDescent="0.2">
      <c r="A47" s="120"/>
      <c r="B47" s="121" t="s">
        <v>51</v>
      </c>
      <c r="C47" s="122"/>
      <c r="D47" s="123"/>
      <c r="E47" s="124"/>
      <c r="F47" s="125"/>
    </row>
    <row r="48" spans="1:6" ht="14.25" x14ac:dyDescent="0.2">
      <c r="A48" s="120"/>
      <c r="B48" s="126" t="s">
        <v>367</v>
      </c>
      <c r="C48" s="122">
        <v>2</v>
      </c>
      <c r="D48" s="123" t="s">
        <v>43</v>
      </c>
      <c r="E48" s="45"/>
      <c r="F48" s="124">
        <f>C48*E48</f>
        <v>0</v>
      </c>
    </row>
    <row r="49" spans="1:6" x14ac:dyDescent="0.2">
      <c r="A49" s="159"/>
      <c r="B49" s="135"/>
      <c r="C49" s="136"/>
      <c r="D49" s="137"/>
      <c r="E49" s="138"/>
      <c r="F49" s="138"/>
    </row>
    <row r="50" spans="1:6" x14ac:dyDescent="0.2">
      <c r="A50" s="199"/>
      <c r="B50" s="129"/>
      <c r="C50" s="130"/>
      <c r="D50" s="131"/>
      <c r="E50" s="132"/>
      <c r="F50" s="133"/>
    </row>
    <row r="51" spans="1:6" x14ac:dyDescent="0.2">
      <c r="A51" s="120">
        <f>COUNT($A$13:A50)+1</f>
        <v>8</v>
      </c>
      <c r="B51" s="208" t="s">
        <v>52</v>
      </c>
      <c r="C51" s="122"/>
      <c r="D51" s="206"/>
      <c r="E51" s="205"/>
      <c r="F51" s="207"/>
    </row>
    <row r="52" spans="1:6" ht="63.75" x14ac:dyDescent="0.2">
      <c r="A52" s="120"/>
      <c r="B52" s="121" t="s">
        <v>53</v>
      </c>
      <c r="C52" s="122"/>
      <c r="D52" s="206"/>
      <c r="E52" s="205"/>
      <c r="F52" s="205"/>
    </row>
    <row r="53" spans="1:6" ht="14.25" x14ac:dyDescent="0.2">
      <c r="A53" s="120"/>
      <c r="B53" s="121"/>
      <c r="C53" s="122">
        <v>2</v>
      </c>
      <c r="D53" s="123" t="s">
        <v>37</v>
      </c>
      <c r="E53" s="45"/>
      <c r="F53" s="124">
        <f>E53*C53</f>
        <v>0</v>
      </c>
    </row>
    <row r="54" spans="1:6" x14ac:dyDescent="0.2">
      <c r="A54" s="159"/>
      <c r="B54" s="135"/>
      <c r="C54" s="136"/>
      <c r="D54" s="137"/>
      <c r="E54" s="138"/>
      <c r="F54" s="138"/>
    </row>
    <row r="55" spans="1:6" x14ac:dyDescent="0.2">
      <c r="A55" s="199"/>
      <c r="B55" s="129"/>
      <c r="C55" s="130"/>
      <c r="D55" s="131"/>
      <c r="E55" s="132"/>
      <c r="F55" s="133"/>
    </row>
    <row r="56" spans="1:6" x14ac:dyDescent="0.2">
      <c r="A56" s="120">
        <f>COUNT($A$13:A55)+1</f>
        <v>9</v>
      </c>
      <c r="B56" s="204" t="s">
        <v>58</v>
      </c>
      <c r="C56" s="122"/>
      <c r="D56" s="123"/>
      <c r="E56" s="124"/>
      <c r="F56" s="125"/>
    </row>
    <row r="57" spans="1:6" ht="63.75" x14ac:dyDescent="0.2">
      <c r="A57" s="120"/>
      <c r="B57" s="121" t="s">
        <v>59</v>
      </c>
      <c r="C57" s="122"/>
      <c r="D57" s="123"/>
      <c r="E57" s="124"/>
      <c r="F57" s="125"/>
    </row>
    <row r="58" spans="1:6" ht="14.25" x14ac:dyDescent="0.2">
      <c r="A58" s="120"/>
      <c r="B58" s="201"/>
      <c r="C58" s="122">
        <v>5</v>
      </c>
      <c r="D58" s="123" t="s">
        <v>37</v>
      </c>
      <c r="E58" s="45"/>
      <c r="F58" s="124">
        <f>E58*C58</f>
        <v>0</v>
      </c>
    </row>
    <row r="59" spans="1:6" x14ac:dyDescent="0.2">
      <c r="A59" s="159"/>
      <c r="B59" s="200"/>
      <c r="C59" s="136"/>
      <c r="D59" s="137"/>
      <c r="E59" s="138"/>
      <c r="F59" s="138"/>
    </row>
    <row r="60" spans="1:6" x14ac:dyDescent="0.2">
      <c r="A60" s="199"/>
      <c r="B60" s="129"/>
      <c r="C60" s="130"/>
      <c r="D60" s="131"/>
      <c r="E60" s="132"/>
      <c r="F60" s="132"/>
    </row>
    <row r="61" spans="1:6" x14ac:dyDescent="0.2">
      <c r="A61" s="120">
        <f>COUNT($A$12:A60)+1</f>
        <v>10</v>
      </c>
      <c r="B61" s="195" t="s">
        <v>88</v>
      </c>
      <c r="C61" s="122"/>
      <c r="D61" s="123"/>
      <c r="E61" s="124"/>
      <c r="F61" s="124"/>
    </row>
    <row r="62" spans="1:6" ht="76.5" x14ac:dyDescent="0.2">
      <c r="A62" s="120"/>
      <c r="B62" s="121" t="s">
        <v>62</v>
      </c>
      <c r="C62" s="122"/>
      <c r="D62" s="123"/>
      <c r="E62" s="124"/>
      <c r="F62" s="124"/>
    </row>
    <row r="63" spans="1:6" ht="14.25" x14ac:dyDescent="0.2">
      <c r="A63" s="120"/>
      <c r="B63" s="121"/>
      <c r="C63" s="122">
        <v>20</v>
      </c>
      <c r="D63" s="123" t="s">
        <v>43</v>
      </c>
      <c r="E63" s="45"/>
      <c r="F63" s="124">
        <f>C63*E63</f>
        <v>0</v>
      </c>
    </row>
    <row r="64" spans="1:6" x14ac:dyDescent="0.2">
      <c r="A64" s="159"/>
      <c r="B64" s="135"/>
      <c r="C64" s="136"/>
      <c r="D64" s="137"/>
      <c r="E64" s="138"/>
      <c r="F64" s="138"/>
    </row>
    <row r="65" spans="1:6" x14ac:dyDescent="0.2">
      <c r="A65" s="199"/>
      <c r="B65" s="129"/>
      <c r="C65" s="130"/>
      <c r="D65" s="131"/>
      <c r="E65" s="132"/>
      <c r="F65" s="133"/>
    </row>
    <row r="66" spans="1:6" ht="25.5" x14ac:dyDescent="0.2">
      <c r="A66" s="120">
        <f>COUNT($A$12:A65)+1</f>
        <v>11</v>
      </c>
      <c r="B66" s="126" t="s">
        <v>376</v>
      </c>
      <c r="C66" s="122"/>
      <c r="D66" s="123"/>
      <c r="E66" s="124"/>
      <c r="F66" s="124"/>
    </row>
    <row r="67" spans="1:6" ht="51" x14ac:dyDescent="0.2">
      <c r="A67" s="120"/>
      <c r="B67" s="121" t="s">
        <v>377</v>
      </c>
      <c r="C67" s="122"/>
      <c r="D67" s="123"/>
      <c r="E67" s="124"/>
      <c r="F67" s="125"/>
    </row>
    <row r="68" spans="1:6" ht="14.25" x14ac:dyDescent="0.2">
      <c r="A68" s="120"/>
      <c r="B68" s="121"/>
      <c r="C68" s="122">
        <v>2</v>
      </c>
      <c r="D68" s="123" t="s">
        <v>43</v>
      </c>
      <c r="E68" s="45"/>
      <c r="F68" s="124">
        <f>C68*E68</f>
        <v>0</v>
      </c>
    </row>
    <row r="69" spans="1:6" x14ac:dyDescent="0.2">
      <c r="A69" s="120"/>
      <c r="B69" s="121"/>
      <c r="C69" s="122"/>
      <c r="D69" s="123"/>
      <c r="E69" s="124"/>
      <c r="F69" s="124"/>
    </row>
    <row r="70" spans="1:6" x14ac:dyDescent="0.2">
      <c r="A70" s="199"/>
      <c r="B70" s="129"/>
      <c r="C70" s="130"/>
      <c r="D70" s="131"/>
      <c r="E70" s="132"/>
      <c r="F70" s="133"/>
    </row>
    <row r="71" spans="1:6" ht="25.5" x14ac:dyDescent="0.2">
      <c r="A71" s="120">
        <f>COUNT($A$12:A70)+1</f>
        <v>12</v>
      </c>
      <c r="B71" s="126" t="s">
        <v>378</v>
      </c>
      <c r="C71" s="122"/>
      <c r="D71" s="123"/>
      <c r="E71" s="124"/>
      <c r="F71" s="124"/>
    </row>
    <row r="72" spans="1:6" ht="63.75" x14ac:dyDescent="0.2">
      <c r="A72" s="120"/>
      <c r="B72" s="121" t="s">
        <v>379</v>
      </c>
      <c r="C72" s="122"/>
      <c r="D72" s="123"/>
      <c r="E72" s="124"/>
      <c r="F72" s="125"/>
    </row>
    <row r="73" spans="1:6" ht="14.25" x14ac:dyDescent="0.2">
      <c r="A73" s="120"/>
      <c r="B73" s="121"/>
      <c r="C73" s="122">
        <v>1</v>
      </c>
      <c r="D73" s="123" t="s">
        <v>43</v>
      </c>
      <c r="E73" s="45"/>
      <c r="F73" s="124">
        <f>C73*E73</f>
        <v>0</v>
      </c>
    </row>
    <row r="74" spans="1:6" x14ac:dyDescent="0.2">
      <c r="A74" s="159"/>
      <c r="B74" s="135"/>
      <c r="C74" s="136"/>
      <c r="D74" s="137"/>
      <c r="E74" s="138"/>
      <c r="F74" s="138"/>
    </row>
    <row r="75" spans="1:6" x14ac:dyDescent="0.2">
      <c r="A75" s="128"/>
      <c r="B75" s="129"/>
      <c r="C75" s="130"/>
      <c r="D75" s="131"/>
      <c r="E75" s="132"/>
      <c r="F75" s="133"/>
    </row>
    <row r="76" spans="1:6" x14ac:dyDescent="0.2">
      <c r="A76" s="120">
        <f>COUNT($A$12:A75)+1</f>
        <v>13</v>
      </c>
      <c r="B76" s="126" t="s">
        <v>380</v>
      </c>
      <c r="C76" s="122"/>
      <c r="D76" s="123"/>
      <c r="E76" s="124"/>
      <c r="F76" s="125"/>
    </row>
    <row r="77" spans="1:6" ht="38.25" x14ac:dyDescent="0.2">
      <c r="A77" s="127"/>
      <c r="B77" s="121" t="s">
        <v>14</v>
      </c>
      <c r="C77" s="122"/>
      <c r="D77" s="123"/>
      <c r="E77" s="124"/>
      <c r="F77" s="125"/>
    </row>
    <row r="78" spans="1:6" ht="14.25" x14ac:dyDescent="0.2">
      <c r="A78" s="127"/>
      <c r="B78" s="121"/>
      <c r="C78" s="122">
        <v>25</v>
      </c>
      <c r="D78" s="123" t="s">
        <v>43</v>
      </c>
      <c r="E78" s="45"/>
      <c r="F78" s="124">
        <f>C78*E78</f>
        <v>0</v>
      </c>
    </row>
    <row r="79" spans="1:6" x14ac:dyDescent="0.2">
      <c r="A79" s="134"/>
      <c r="B79" s="135"/>
      <c r="C79" s="136"/>
      <c r="D79" s="137"/>
      <c r="E79" s="138"/>
      <c r="F79" s="138"/>
    </row>
    <row r="80" spans="1:6" x14ac:dyDescent="0.2">
      <c r="A80" s="128"/>
      <c r="B80" s="129"/>
      <c r="C80" s="130"/>
      <c r="D80" s="131"/>
      <c r="E80" s="132"/>
      <c r="F80" s="133"/>
    </row>
    <row r="81" spans="1:6" x14ac:dyDescent="0.2">
      <c r="A81" s="120">
        <f>COUNT($A$13:A80)+1</f>
        <v>14</v>
      </c>
      <c r="B81" s="126" t="s">
        <v>66</v>
      </c>
      <c r="C81" s="122"/>
      <c r="D81" s="123"/>
      <c r="E81" s="124"/>
      <c r="F81" s="124"/>
    </row>
    <row r="82" spans="1:6" ht="38.25" x14ac:dyDescent="0.2">
      <c r="A82" s="127"/>
      <c r="B82" s="121" t="s">
        <v>67</v>
      </c>
      <c r="C82" s="122"/>
      <c r="D82" s="123"/>
      <c r="E82" s="124"/>
      <c r="F82" s="124"/>
    </row>
    <row r="83" spans="1:6" x14ac:dyDescent="0.2">
      <c r="A83" s="127"/>
      <c r="B83" s="121"/>
      <c r="C83" s="122">
        <v>1</v>
      </c>
      <c r="D83" s="123" t="s">
        <v>35</v>
      </c>
      <c r="E83" s="45"/>
      <c r="F83" s="124">
        <f>C83*E83</f>
        <v>0</v>
      </c>
    </row>
    <row r="84" spans="1:6" x14ac:dyDescent="0.2">
      <c r="A84" s="134"/>
      <c r="B84" s="135"/>
      <c r="C84" s="136"/>
      <c r="D84" s="137"/>
      <c r="E84" s="138"/>
      <c r="F84" s="138"/>
    </row>
    <row r="85" spans="1:6" x14ac:dyDescent="0.2">
      <c r="A85" s="128"/>
      <c r="B85" s="129"/>
      <c r="C85" s="130"/>
      <c r="D85" s="131"/>
      <c r="E85" s="132"/>
      <c r="F85" s="132"/>
    </row>
    <row r="86" spans="1:6" x14ac:dyDescent="0.2">
      <c r="A86" s="120">
        <f>COUNT($A$13:A85)+1</f>
        <v>15</v>
      </c>
      <c r="B86" s="126" t="s">
        <v>68</v>
      </c>
      <c r="C86" s="122"/>
      <c r="D86" s="123"/>
      <c r="E86" s="124"/>
      <c r="F86" s="124"/>
    </row>
    <row r="87" spans="1:6" ht="25.5" x14ac:dyDescent="0.2">
      <c r="A87" s="127"/>
      <c r="B87" s="121" t="s">
        <v>69</v>
      </c>
      <c r="C87" s="122"/>
      <c r="D87" s="123"/>
      <c r="E87" s="124"/>
      <c r="F87" s="124"/>
    </row>
    <row r="88" spans="1:6" ht="14.25" x14ac:dyDescent="0.2">
      <c r="A88" s="127"/>
      <c r="B88" s="121"/>
      <c r="C88" s="122">
        <v>8</v>
      </c>
      <c r="D88" s="123" t="s">
        <v>37</v>
      </c>
      <c r="E88" s="45"/>
      <c r="F88" s="124">
        <f>C88*E88</f>
        <v>0</v>
      </c>
    </row>
    <row r="89" spans="1:6" x14ac:dyDescent="0.2">
      <c r="A89" s="134"/>
      <c r="B89" s="135"/>
      <c r="C89" s="136"/>
      <c r="D89" s="137"/>
      <c r="E89" s="138"/>
      <c r="F89" s="138"/>
    </row>
    <row r="90" spans="1:6" x14ac:dyDescent="0.2">
      <c r="A90" s="128"/>
      <c r="B90" s="129"/>
      <c r="C90" s="130"/>
      <c r="D90" s="131"/>
      <c r="E90" s="132"/>
      <c r="F90" s="133"/>
    </row>
    <row r="91" spans="1:6" ht="25.5" x14ac:dyDescent="0.2">
      <c r="A91" s="120">
        <f>COUNT($A$12:A90)+1</f>
        <v>16</v>
      </c>
      <c r="B91" s="126" t="s">
        <v>381</v>
      </c>
      <c r="C91" s="122"/>
      <c r="D91" s="123"/>
      <c r="E91" s="124"/>
      <c r="F91" s="125"/>
    </row>
    <row r="92" spans="1:6" ht="76.5" x14ac:dyDescent="0.2">
      <c r="A92" s="127"/>
      <c r="B92" s="121" t="s">
        <v>89</v>
      </c>
      <c r="C92" s="122"/>
      <c r="D92" s="123"/>
      <c r="E92" s="124"/>
      <c r="F92" s="125"/>
    </row>
    <row r="93" spans="1:6" x14ac:dyDescent="0.2">
      <c r="A93" s="127"/>
      <c r="B93" s="126" t="s">
        <v>71</v>
      </c>
      <c r="C93" s="122"/>
      <c r="D93" s="123"/>
      <c r="E93" s="124"/>
      <c r="F93" s="125"/>
    </row>
    <row r="94" spans="1:6" ht="25.5" x14ac:dyDescent="0.2">
      <c r="A94" s="127"/>
      <c r="B94" s="121" t="s">
        <v>72</v>
      </c>
      <c r="C94" s="122">
        <v>6</v>
      </c>
      <c r="D94" s="123" t="s">
        <v>43</v>
      </c>
      <c r="E94" s="45"/>
      <c r="F94" s="124">
        <f>C94*E94</f>
        <v>0</v>
      </c>
    </row>
    <row r="95" spans="1:6" ht="25.5" x14ac:dyDescent="0.2">
      <c r="A95" s="127"/>
      <c r="B95" s="121" t="s">
        <v>90</v>
      </c>
      <c r="C95" s="122">
        <v>6</v>
      </c>
      <c r="D95" s="123" t="s">
        <v>43</v>
      </c>
      <c r="E95" s="45"/>
      <c r="F95" s="124">
        <f>C95*E95</f>
        <v>0</v>
      </c>
    </row>
    <row r="96" spans="1:6" x14ac:dyDescent="0.2">
      <c r="A96" s="134"/>
      <c r="B96" s="135"/>
      <c r="C96" s="136"/>
      <c r="D96" s="137"/>
      <c r="E96" s="138"/>
      <c r="F96" s="138"/>
    </row>
    <row r="97" spans="1:6" ht="14.25" x14ac:dyDescent="0.2">
      <c r="A97" s="128"/>
      <c r="B97" s="198"/>
      <c r="C97" s="130"/>
      <c r="D97" s="131"/>
      <c r="E97" s="132"/>
      <c r="F97" s="133"/>
    </row>
    <row r="98" spans="1:6" x14ac:dyDescent="0.2">
      <c r="A98" s="120">
        <f>COUNT($A$13:A97)+1</f>
        <v>17</v>
      </c>
      <c r="B98" s="126" t="s">
        <v>73</v>
      </c>
      <c r="C98" s="122"/>
      <c r="D98" s="123"/>
      <c r="E98" s="124"/>
      <c r="F98" s="125"/>
    </row>
    <row r="99" spans="1:6" ht="63.75" x14ac:dyDescent="0.2">
      <c r="A99" s="127"/>
      <c r="B99" s="121" t="s">
        <v>114</v>
      </c>
      <c r="C99" s="122"/>
      <c r="D99" s="123"/>
      <c r="E99" s="124"/>
      <c r="F99" s="125"/>
    </row>
    <row r="100" spans="1:6" ht="14.25" x14ac:dyDescent="0.2">
      <c r="A100" s="127"/>
      <c r="B100" s="197"/>
      <c r="C100" s="122">
        <v>3</v>
      </c>
      <c r="D100" s="123" t="s">
        <v>43</v>
      </c>
      <c r="E100" s="45"/>
      <c r="F100" s="124">
        <f>+E100*C100</f>
        <v>0</v>
      </c>
    </row>
    <row r="101" spans="1:6" ht="14.25" x14ac:dyDescent="0.2">
      <c r="A101" s="134"/>
      <c r="B101" s="196"/>
      <c r="C101" s="136"/>
      <c r="D101" s="137"/>
      <c r="E101" s="138"/>
      <c r="F101" s="138"/>
    </row>
    <row r="102" spans="1:6" x14ac:dyDescent="0.2">
      <c r="A102" s="128"/>
      <c r="B102" s="129"/>
      <c r="C102" s="130"/>
      <c r="D102" s="131"/>
      <c r="E102" s="132"/>
      <c r="F102" s="133"/>
    </row>
    <row r="103" spans="1:6" x14ac:dyDescent="0.2">
      <c r="A103" s="120">
        <f>COUNT($A$13:A102)+1</f>
        <v>18</v>
      </c>
      <c r="B103" s="126" t="s">
        <v>243</v>
      </c>
      <c r="C103" s="122"/>
      <c r="D103" s="123"/>
      <c r="E103" s="124"/>
      <c r="F103" s="124"/>
    </row>
    <row r="104" spans="1:6" ht="63.75" x14ac:dyDescent="0.2">
      <c r="A104" s="127"/>
      <c r="B104" s="121" t="s">
        <v>242</v>
      </c>
      <c r="C104" s="122"/>
      <c r="D104" s="123"/>
      <c r="E104" s="124"/>
      <c r="F104" s="125"/>
    </row>
    <row r="105" spans="1:6" ht="14.25" x14ac:dyDescent="0.2">
      <c r="A105" s="127"/>
      <c r="B105" s="121"/>
      <c r="C105" s="122">
        <v>1</v>
      </c>
      <c r="D105" s="123" t="s">
        <v>37</v>
      </c>
      <c r="E105" s="45"/>
      <c r="F105" s="124">
        <f>C105*E105</f>
        <v>0</v>
      </c>
    </row>
    <row r="106" spans="1:6" x14ac:dyDescent="0.2">
      <c r="A106" s="134"/>
      <c r="B106" s="135"/>
      <c r="C106" s="136"/>
      <c r="D106" s="137"/>
      <c r="E106" s="138"/>
      <c r="F106" s="138"/>
    </row>
    <row r="107" spans="1:6" x14ac:dyDescent="0.2">
      <c r="A107" s="128"/>
      <c r="B107" s="129"/>
      <c r="C107" s="130"/>
      <c r="D107" s="131"/>
      <c r="E107" s="132"/>
      <c r="F107" s="132"/>
    </row>
    <row r="108" spans="1:6" x14ac:dyDescent="0.2">
      <c r="A108" s="120">
        <f>COUNT($A$13:A107)+1</f>
        <v>19</v>
      </c>
      <c r="B108" s="126" t="s">
        <v>241</v>
      </c>
      <c r="C108" s="122"/>
      <c r="D108" s="123"/>
      <c r="E108" s="124"/>
      <c r="F108" s="124"/>
    </row>
    <row r="109" spans="1:6" ht="63.75" x14ac:dyDescent="0.2">
      <c r="A109" s="127"/>
      <c r="B109" s="121" t="s">
        <v>240</v>
      </c>
      <c r="C109" s="122"/>
      <c r="D109" s="123"/>
      <c r="E109" s="124"/>
      <c r="F109" s="125"/>
    </row>
    <row r="110" spans="1:6" ht="14.25" x14ac:dyDescent="0.2">
      <c r="A110" s="127"/>
      <c r="B110" s="121"/>
      <c r="C110" s="122">
        <v>1</v>
      </c>
      <c r="D110" s="123" t="s">
        <v>37</v>
      </c>
      <c r="E110" s="45"/>
      <c r="F110" s="124">
        <f>C110*E110</f>
        <v>0</v>
      </c>
    </row>
    <row r="111" spans="1:6" x14ac:dyDescent="0.2">
      <c r="A111" s="134"/>
      <c r="B111" s="135"/>
      <c r="C111" s="136"/>
      <c r="D111" s="137"/>
      <c r="E111" s="138"/>
      <c r="F111" s="138"/>
    </row>
    <row r="112" spans="1:6" x14ac:dyDescent="0.2">
      <c r="A112" s="128"/>
      <c r="B112" s="129"/>
      <c r="C112" s="130"/>
      <c r="D112" s="131"/>
      <c r="E112" s="132"/>
      <c r="F112" s="133"/>
    </row>
    <row r="113" spans="1:6" x14ac:dyDescent="0.2">
      <c r="A113" s="120">
        <f>COUNT($A$12:A112)+1</f>
        <v>20</v>
      </c>
      <c r="B113" s="126" t="s">
        <v>245</v>
      </c>
      <c r="C113" s="122"/>
      <c r="D113" s="123"/>
      <c r="E113" s="124"/>
      <c r="F113" s="125"/>
    </row>
    <row r="114" spans="1:6" ht="51" x14ac:dyDescent="0.2">
      <c r="A114" s="127"/>
      <c r="B114" s="121" t="s">
        <v>244</v>
      </c>
      <c r="C114" s="122"/>
      <c r="D114" s="123"/>
      <c r="E114" s="124"/>
      <c r="F114" s="125"/>
    </row>
    <row r="115" spans="1:6" ht="14.25" x14ac:dyDescent="0.2">
      <c r="A115" s="127"/>
      <c r="B115" s="121"/>
      <c r="C115" s="122">
        <v>2</v>
      </c>
      <c r="D115" s="123" t="s">
        <v>37</v>
      </c>
      <c r="E115" s="45"/>
      <c r="F115" s="124">
        <f>C115*E115</f>
        <v>0</v>
      </c>
    </row>
    <row r="116" spans="1:6" x14ac:dyDescent="0.2">
      <c r="A116" s="134"/>
      <c r="B116" s="135"/>
      <c r="C116" s="136"/>
      <c r="D116" s="137"/>
      <c r="E116" s="138"/>
      <c r="F116" s="138"/>
    </row>
    <row r="117" spans="1:6" x14ac:dyDescent="0.2">
      <c r="A117" s="128"/>
      <c r="B117" s="154"/>
      <c r="C117" s="130"/>
      <c r="D117" s="131"/>
      <c r="E117" s="132"/>
      <c r="F117" s="132"/>
    </row>
    <row r="118" spans="1:6" x14ac:dyDescent="0.2">
      <c r="A118" s="120">
        <f>COUNT($A$13:A117)+1</f>
        <v>21</v>
      </c>
      <c r="B118" s="126" t="s">
        <v>18</v>
      </c>
      <c r="C118" s="122"/>
      <c r="D118" s="123"/>
      <c r="E118" s="124"/>
      <c r="F118" s="124"/>
    </row>
    <row r="119" spans="1:6" x14ac:dyDescent="0.2">
      <c r="A119" s="127"/>
      <c r="B119" s="121" t="s">
        <v>17</v>
      </c>
      <c r="C119" s="122"/>
      <c r="D119" s="123"/>
      <c r="E119" s="124"/>
      <c r="F119" s="125"/>
    </row>
    <row r="120" spans="1:6" ht="14.25" x14ac:dyDescent="0.2">
      <c r="A120" s="127"/>
      <c r="B120" s="121"/>
      <c r="C120" s="122">
        <v>13</v>
      </c>
      <c r="D120" s="123" t="s">
        <v>43</v>
      </c>
      <c r="E120" s="45"/>
      <c r="F120" s="124">
        <f>C120*E120</f>
        <v>0</v>
      </c>
    </row>
    <row r="121" spans="1:6" x14ac:dyDescent="0.2">
      <c r="A121" s="134"/>
      <c r="B121" s="135"/>
      <c r="C121" s="136"/>
      <c r="D121" s="137"/>
      <c r="E121" s="138"/>
      <c r="F121" s="138"/>
    </row>
    <row r="122" spans="1:6" x14ac:dyDescent="0.2">
      <c r="A122" s="128"/>
      <c r="B122" s="129"/>
      <c r="C122" s="130"/>
      <c r="D122" s="131"/>
      <c r="E122" s="132"/>
      <c r="F122" s="132"/>
    </row>
    <row r="123" spans="1:6" x14ac:dyDescent="0.2">
      <c r="A123" s="120">
        <f>COUNT($A$13:A122)+1</f>
        <v>22</v>
      </c>
      <c r="B123" s="126" t="s">
        <v>78</v>
      </c>
      <c r="C123" s="122"/>
      <c r="D123" s="123"/>
      <c r="E123" s="124"/>
      <c r="F123" s="125"/>
    </row>
    <row r="124" spans="1:6" ht="51" x14ac:dyDescent="0.2">
      <c r="A124" s="127"/>
      <c r="B124" s="121" t="s">
        <v>382</v>
      </c>
      <c r="C124" s="122"/>
      <c r="D124" s="123"/>
      <c r="E124" s="124"/>
      <c r="F124" s="125"/>
    </row>
    <row r="125" spans="1:6" ht="14.25" x14ac:dyDescent="0.2">
      <c r="A125" s="127"/>
      <c r="B125" s="121" t="s">
        <v>32</v>
      </c>
      <c r="C125" s="122">
        <v>22</v>
      </c>
      <c r="D125" s="123" t="s">
        <v>42</v>
      </c>
      <c r="E125" s="45"/>
      <c r="F125" s="124">
        <f>C125*E125</f>
        <v>0</v>
      </c>
    </row>
    <row r="126" spans="1:6" ht="14.25" x14ac:dyDescent="0.2">
      <c r="A126" s="127"/>
      <c r="B126" s="121" t="s">
        <v>33</v>
      </c>
      <c r="C126" s="122">
        <v>6</v>
      </c>
      <c r="D126" s="123" t="s">
        <v>42</v>
      </c>
      <c r="E126" s="45"/>
      <c r="F126" s="124">
        <f>C126*E126</f>
        <v>0</v>
      </c>
    </row>
    <row r="127" spans="1:6" x14ac:dyDescent="0.2">
      <c r="A127" s="134"/>
      <c r="B127" s="135"/>
      <c r="C127" s="136"/>
      <c r="D127" s="137"/>
      <c r="E127" s="138"/>
      <c r="F127" s="138"/>
    </row>
    <row r="128" spans="1:6" x14ac:dyDescent="0.2">
      <c r="A128" s="128"/>
      <c r="B128" s="129"/>
      <c r="C128" s="130"/>
      <c r="D128" s="131"/>
      <c r="E128" s="132"/>
      <c r="F128" s="132"/>
    </row>
    <row r="129" spans="1:6" x14ac:dyDescent="0.2">
      <c r="A129" s="120">
        <f>COUNT($A$13:A128)+1</f>
        <v>23</v>
      </c>
      <c r="B129" s="126" t="s">
        <v>98</v>
      </c>
      <c r="C129" s="122"/>
      <c r="D129" s="123"/>
      <c r="E129" s="124"/>
      <c r="F129" s="125"/>
    </row>
    <row r="130" spans="1:6" ht="38.25" x14ac:dyDescent="0.2">
      <c r="A130" s="127"/>
      <c r="B130" s="121" t="s">
        <v>115</v>
      </c>
      <c r="C130" s="122"/>
      <c r="D130" s="123"/>
      <c r="E130" s="124"/>
      <c r="F130" s="125"/>
    </row>
    <row r="131" spans="1:6" ht="14.25" x14ac:dyDescent="0.2">
      <c r="A131" s="127"/>
      <c r="B131" s="121"/>
      <c r="C131" s="122">
        <v>2</v>
      </c>
      <c r="D131" s="123" t="s">
        <v>42</v>
      </c>
      <c r="E131" s="45"/>
      <c r="F131" s="124">
        <f>C131*E131</f>
        <v>0</v>
      </c>
    </row>
    <row r="132" spans="1:6" x14ac:dyDescent="0.2">
      <c r="A132" s="134"/>
      <c r="B132" s="135"/>
      <c r="C132" s="136"/>
      <c r="D132" s="137"/>
      <c r="E132" s="138"/>
      <c r="F132" s="138"/>
    </row>
    <row r="133" spans="1:6" x14ac:dyDescent="0.2">
      <c r="A133" s="128"/>
      <c r="B133" s="129"/>
      <c r="C133" s="130"/>
      <c r="D133" s="131"/>
      <c r="E133" s="132"/>
      <c r="F133" s="132"/>
    </row>
    <row r="134" spans="1:6" x14ac:dyDescent="0.2">
      <c r="A134" s="120">
        <f>COUNT($A$13:A133)+1</f>
        <v>24</v>
      </c>
      <c r="B134" s="126" t="s">
        <v>165</v>
      </c>
      <c r="C134" s="122"/>
      <c r="D134" s="123"/>
      <c r="E134" s="124"/>
      <c r="F134" s="124"/>
    </row>
    <row r="135" spans="1:6" ht="51" x14ac:dyDescent="0.2">
      <c r="A135" s="127"/>
      <c r="B135" s="121" t="s">
        <v>116</v>
      </c>
      <c r="C135" s="122"/>
      <c r="D135" s="123"/>
      <c r="E135" s="124"/>
      <c r="F135" s="124"/>
    </row>
    <row r="136" spans="1:6" ht="14.25" x14ac:dyDescent="0.2">
      <c r="A136" s="127"/>
      <c r="B136" s="121"/>
      <c r="C136" s="122">
        <v>5</v>
      </c>
      <c r="D136" s="123" t="s">
        <v>42</v>
      </c>
      <c r="E136" s="45"/>
      <c r="F136" s="124">
        <f>C136*E136</f>
        <v>0</v>
      </c>
    </row>
    <row r="137" spans="1:6" x14ac:dyDescent="0.2">
      <c r="A137" s="134"/>
      <c r="B137" s="135"/>
      <c r="C137" s="136"/>
      <c r="D137" s="137"/>
      <c r="E137" s="138"/>
      <c r="F137" s="138"/>
    </row>
    <row r="138" spans="1:6" x14ac:dyDescent="0.2">
      <c r="A138" s="128"/>
      <c r="B138" s="129"/>
      <c r="C138" s="130"/>
      <c r="D138" s="131"/>
      <c r="E138" s="132"/>
      <c r="F138" s="132"/>
    </row>
    <row r="139" spans="1:6" x14ac:dyDescent="0.2">
      <c r="A139" s="120">
        <f>COUNT($A$13:A138)+1</f>
        <v>25</v>
      </c>
      <c r="B139" s="315" t="s">
        <v>82</v>
      </c>
      <c r="C139" s="122"/>
      <c r="D139" s="123"/>
      <c r="E139" s="124"/>
      <c r="F139" s="124"/>
    </row>
    <row r="140" spans="1:6" ht="76.5" x14ac:dyDescent="0.2">
      <c r="A140" s="127"/>
      <c r="B140" s="121" t="s">
        <v>104</v>
      </c>
      <c r="C140" s="122"/>
      <c r="D140" s="123"/>
      <c r="E140" s="124"/>
      <c r="F140" s="124"/>
    </row>
    <row r="141" spans="1:6" ht="14.25" x14ac:dyDescent="0.2">
      <c r="A141" s="127"/>
      <c r="B141" s="121"/>
      <c r="C141" s="122">
        <v>23</v>
      </c>
      <c r="D141" s="123" t="s">
        <v>42</v>
      </c>
      <c r="E141" s="45"/>
      <c r="F141" s="124">
        <f>C141*E141</f>
        <v>0</v>
      </c>
    </row>
    <row r="142" spans="1:6" x14ac:dyDescent="0.2">
      <c r="A142" s="134"/>
      <c r="B142" s="135"/>
      <c r="C142" s="136"/>
      <c r="D142" s="137"/>
      <c r="E142" s="138"/>
      <c r="F142" s="138"/>
    </row>
    <row r="143" spans="1:6" x14ac:dyDescent="0.2">
      <c r="A143" s="128"/>
      <c r="B143" s="129"/>
      <c r="C143" s="130"/>
      <c r="D143" s="131"/>
      <c r="E143" s="132"/>
      <c r="F143" s="132"/>
    </row>
    <row r="144" spans="1:6" x14ac:dyDescent="0.2">
      <c r="A144" s="120">
        <f>COUNT($A$13:A143)+1</f>
        <v>26</v>
      </c>
      <c r="B144" s="315" t="s">
        <v>83</v>
      </c>
      <c r="C144" s="122"/>
      <c r="D144" s="123"/>
      <c r="E144" s="124"/>
      <c r="F144" s="125"/>
    </row>
    <row r="145" spans="1:6" ht="51" x14ac:dyDescent="0.2">
      <c r="A145" s="127"/>
      <c r="B145" s="121" t="s">
        <v>105</v>
      </c>
      <c r="C145" s="122"/>
      <c r="D145" s="123"/>
      <c r="E145" s="124"/>
      <c r="F145" s="125"/>
    </row>
    <row r="146" spans="1:6" ht="14.25" x14ac:dyDescent="0.2">
      <c r="A146" s="127"/>
      <c r="B146" s="121"/>
      <c r="C146" s="122">
        <v>23</v>
      </c>
      <c r="D146" s="123" t="s">
        <v>42</v>
      </c>
      <c r="E146" s="45"/>
      <c r="F146" s="124">
        <f>C146*E146</f>
        <v>0</v>
      </c>
    </row>
    <row r="147" spans="1:6" x14ac:dyDescent="0.2">
      <c r="A147" s="134"/>
      <c r="B147" s="135"/>
      <c r="C147" s="136"/>
      <c r="D147" s="137"/>
      <c r="E147" s="138"/>
      <c r="F147" s="138"/>
    </row>
    <row r="148" spans="1:6" x14ac:dyDescent="0.2">
      <c r="A148" s="128"/>
      <c r="B148" s="129"/>
      <c r="C148" s="130"/>
      <c r="D148" s="131"/>
      <c r="E148" s="132"/>
      <c r="F148" s="132"/>
    </row>
    <row r="149" spans="1:6" x14ac:dyDescent="0.2">
      <c r="A149" s="120">
        <f>COUNT($A$13:A148)+1</f>
        <v>27</v>
      </c>
      <c r="B149" s="126" t="s">
        <v>22</v>
      </c>
      <c r="C149" s="122"/>
      <c r="D149" s="123"/>
      <c r="E149" s="124"/>
      <c r="F149" s="124"/>
    </row>
    <row r="150" spans="1:6" x14ac:dyDescent="0.2">
      <c r="A150" s="127"/>
      <c r="B150" s="121" t="s">
        <v>118</v>
      </c>
      <c r="C150" s="122"/>
      <c r="D150" s="123"/>
      <c r="E150" s="124"/>
      <c r="F150" s="125"/>
    </row>
    <row r="151" spans="1:6" ht="14.25" x14ac:dyDescent="0.2">
      <c r="A151" s="127"/>
      <c r="B151" s="121"/>
      <c r="C151" s="122">
        <v>18</v>
      </c>
      <c r="D151" s="123" t="s">
        <v>37</v>
      </c>
      <c r="E151" s="45"/>
      <c r="F151" s="124">
        <f>C151*E151</f>
        <v>0</v>
      </c>
    </row>
    <row r="152" spans="1:6" x14ac:dyDescent="0.2">
      <c r="A152" s="134"/>
      <c r="B152" s="135"/>
      <c r="C152" s="136"/>
      <c r="D152" s="137"/>
      <c r="E152" s="138"/>
      <c r="F152" s="138"/>
    </row>
    <row r="153" spans="1:6" x14ac:dyDescent="0.2">
      <c r="A153" s="128"/>
      <c r="B153" s="129"/>
      <c r="C153" s="130"/>
      <c r="D153" s="131"/>
      <c r="E153" s="132"/>
      <c r="F153" s="132"/>
    </row>
    <row r="154" spans="1:6" x14ac:dyDescent="0.2">
      <c r="A154" s="120">
        <f>COUNT($A$13:A153)+1</f>
        <v>28</v>
      </c>
      <c r="B154" s="126" t="s">
        <v>384</v>
      </c>
      <c r="C154" s="122"/>
      <c r="D154" s="123"/>
      <c r="E154" s="124"/>
      <c r="F154" s="124"/>
    </row>
    <row r="155" spans="1:6" ht="25.5" x14ac:dyDescent="0.2">
      <c r="A155" s="127"/>
      <c r="B155" s="121" t="s">
        <v>385</v>
      </c>
      <c r="C155" s="122"/>
      <c r="D155" s="123"/>
      <c r="E155" s="124"/>
      <c r="F155" s="125"/>
    </row>
    <row r="156" spans="1:6" ht="14.25" x14ac:dyDescent="0.2">
      <c r="A156" s="127"/>
      <c r="B156" s="121"/>
      <c r="C156" s="122">
        <v>8</v>
      </c>
      <c r="D156" s="123" t="s">
        <v>37</v>
      </c>
      <c r="E156" s="45"/>
      <c r="F156" s="124">
        <f>C156*E156</f>
        <v>0</v>
      </c>
    </row>
    <row r="157" spans="1:6" x14ac:dyDescent="0.2">
      <c r="A157" s="127"/>
      <c r="B157" s="121"/>
      <c r="C157" s="136"/>
      <c r="D157" s="123"/>
      <c r="E157" s="124"/>
      <c r="F157" s="124"/>
    </row>
    <row r="158" spans="1:6" x14ac:dyDescent="0.2">
      <c r="A158" s="128"/>
      <c r="B158" s="129"/>
      <c r="C158" s="399"/>
      <c r="D158" s="131"/>
      <c r="E158" s="132"/>
      <c r="F158" s="132"/>
    </row>
    <row r="159" spans="1:6" x14ac:dyDescent="0.2">
      <c r="A159" s="120">
        <f>COUNT($A$13:A158)+1</f>
        <v>29</v>
      </c>
      <c r="B159" s="126" t="s">
        <v>119</v>
      </c>
      <c r="C159" s="400"/>
      <c r="D159" s="123"/>
      <c r="E159" s="124"/>
      <c r="F159" s="124"/>
    </row>
    <row r="160" spans="1:6" ht="76.5" x14ac:dyDescent="0.2">
      <c r="A160" s="127"/>
      <c r="B160" s="121" t="s">
        <v>120</v>
      </c>
      <c r="C160" s="400"/>
      <c r="D160" s="123"/>
      <c r="E160" s="124"/>
      <c r="F160" s="124"/>
    </row>
    <row r="161" spans="1:6" ht="14.25" x14ac:dyDescent="0.2">
      <c r="A161" s="127"/>
      <c r="B161" s="126" t="s">
        <v>414</v>
      </c>
      <c r="C161" s="400">
        <v>4</v>
      </c>
      <c r="D161" s="123" t="s">
        <v>37</v>
      </c>
      <c r="E161" s="45"/>
      <c r="F161" s="124">
        <f t="shared" ref="F161" si="0">C161*E161</f>
        <v>0</v>
      </c>
    </row>
    <row r="162" spans="1:6" x14ac:dyDescent="0.2">
      <c r="A162" s="134"/>
      <c r="B162" s="135"/>
      <c r="C162" s="401"/>
      <c r="D162" s="137"/>
      <c r="E162" s="138"/>
      <c r="F162" s="138"/>
    </row>
    <row r="163" spans="1:6" x14ac:dyDescent="0.2">
      <c r="A163" s="127"/>
      <c r="B163" s="121"/>
      <c r="C163" s="130"/>
      <c r="D163" s="123"/>
      <c r="E163" s="124"/>
      <c r="F163" s="124"/>
    </row>
    <row r="164" spans="1:6" x14ac:dyDescent="0.2">
      <c r="A164" s="120">
        <f>COUNT($A$11:A162)+1</f>
        <v>30</v>
      </c>
      <c r="B164" s="126" t="s">
        <v>138</v>
      </c>
      <c r="C164" s="122"/>
      <c r="D164" s="123"/>
      <c r="E164" s="124"/>
      <c r="F164" s="124"/>
    </row>
    <row r="165" spans="1:6" ht="38.25" x14ac:dyDescent="0.2">
      <c r="A165" s="127"/>
      <c r="B165" s="121" t="s">
        <v>139</v>
      </c>
      <c r="C165" s="122"/>
      <c r="D165" s="123"/>
      <c r="E165" s="124"/>
      <c r="F165" s="124"/>
    </row>
    <row r="166" spans="1:6" x14ac:dyDescent="0.2">
      <c r="A166" s="127"/>
      <c r="B166" s="126"/>
      <c r="C166" s="122">
        <v>15</v>
      </c>
      <c r="D166" s="123" t="s">
        <v>1</v>
      </c>
      <c r="E166" s="45"/>
      <c r="F166" s="124">
        <f>C166*E166</f>
        <v>0</v>
      </c>
    </row>
    <row r="167" spans="1:6" x14ac:dyDescent="0.2">
      <c r="A167" s="134"/>
      <c r="B167" s="135"/>
      <c r="C167" s="136"/>
      <c r="D167" s="137"/>
      <c r="E167" s="138"/>
      <c r="F167" s="138"/>
    </row>
    <row r="168" spans="1:6" x14ac:dyDescent="0.2">
      <c r="A168" s="128"/>
      <c r="B168" s="129"/>
      <c r="C168" s="130"/>
      <c r="D168" s="131"/>
      <c r="E168" s="132"/>
      <c r="F168" s="132"/>
    </row>
    <row r="169" spans="1:6" x14ac:dyDescent="0.2">
      <c r="A169" s="120">
        <f>COUNT($A$11:A168)+1</f>
        <v>31</v>
      </c>
      <c r="B169" s="126" t="s">
        <v>140</v>
      </c>
      <c r="C169" s="122"/>
      <c r="D169" s="123"/>
      <c r="E169" s="124"/>
      <c r="F169" s="124"/>
    </row>
    <row r="170" spans="1:6" ht="51" x14ac:dyDescent="0.2">
      <c r="A170" s="127"/>
      <c r="B170" s="121" t="s">
        <v>395</v>
      </c>
      <c r="C170" s="122"/>
      <c r="D170" s="123"/>
      <c r="E170" s="124"/>
      <c r="F170" s="124"/>
    </row>
    <row r="171" spans="1:6" ht="14.25" x14ac:dyDescent="0.2">
      <c r="A171" s="127"/>
      <c r="B171" s="126"/>
      <c r="C171" s="122">
        <v>18</v>
      </c>
      <c r="D171" s="123" t="s">
        <v>37</v>
      </c>
      <c r="E171" s="45"/>
      <c r="F171" s="124">
        <f>C171*E171</f>
        <v>0</v>
      </c>
    </row>
    <row r="172" spans="1:6" x14ac:dyDescent="0.2">
      <c r="A172" s="134"/>
      <c r="B172" s="135"/>
      <c r="C172" s="136"/>
      <c r="D172" s="137"/>
      <c r="E172" s="138"/>
      <c r="F172" s="138"/>
    </row>
    <row r="173" spans="1:6" x14ac:dyDescent="0.2">
      <c r="A173" s="128"/>
      <c r="B173" s="129"/>
      <c r="C173" s="130"/>
      <c r="D173" s="131"/>
      <c r="E173" s="132"/>
      <c r="F173" s="132"/>
    </row>
    <row r="174" spans="1:6" x14ac:dyDescent="0.2">
      <c r="A174" s="120">
        <f>COUNT($A$11:A173)+1</f>
        <v>32</v>
      </c>
      <c r="B174" s="126" t="s">
        <v>142</v>
      </c>
      <c r="C174" s="122"/>
      <c r="D174" s="123"/>
      <c r="E174" s="124"/>
      <c r="F174" s="124"/>
    </row>
    <row r="175" spans="1:6" ht="25.5" x14ac:dyDescent="0.2">
      <c r="A175" s="127"/>
      <c r="B175" s="121" t="s">
        <v>143</v>
      </c>
      <c r="C175" s="122"/>
      <c r="D175" s="123"/>
      <c r="E175" s="124"/>
      <c r="F175" s="124"/>
    </row>
    <row r="176" spans="1:6" ht="14.25" x14ac:dyDescent="0.2">
      <c r="A176" s="127"/>
      <c r="B176" s="126"/>
      <c r="C176" s="122">
        <v>18</v>
      </c>
      <c r="D176" s="123" t="s">
        <v>37</v>
      </c>
      <c r="E176" s="45"/>
      <c r="F176" s="124">
        <f>C176*E176</f>
        <v>0</v>
      </c>
    </row>
    <row r="177" spans="1:6" x14ac:dyDescent="0.2">
      <c r="A177" s="134"/>
      <c r="B177" s="135"/>
      <c r="C177" s="136"/>
      <c r="D177" s="137"/>
      <c r="E177" s="138"/>
      <c r="F177" s="138"/>
    </row>
    <row r="178" spans="1:6" x14ac:dyDescent="0.2">
      <c r="A178" s="128"/>
      <c r="B178" s="129"/>
      <c r="C178" s="130"/>
      <c r="D178" s="131"/>
      <c r="E178" s="132"/>
      <c r="F178" s="132"/>
    </row>
    <row r="179" spans="1:6" x14ac:dyDescent="0.2">
      <c r="A179" s="120">
        <f>COUNT($A$11:A178)+1</f>
        <v>33</v>
      </c>
      <c r="B179" s="126" t="s">
        <v>144</v>
      </c>
      <c r="C179" s="122"/>
      <c r="D179" s="123"/>
      <c r="E179" s="124"/>
      <c r="F179" s="124"/>
    </row>
    <row r="180" spans="1:6" ht="51" x14ac:dyDescent="0.2">
      <c r="A180" s="127"/>
      <c r="B180" s="121" t="s">
        <v>145</v>
      </c>
      <c r="C180" s="122"/>
      <c r="D180" s="123"/>
      <c r="E180" s="124"/>
      <c r="F180" s="124"/>
    </row>
    <row r="181" spans="1:6" ht="14.25" x14ac:dyDescent="0.2">
      <c r="A181" s="127"/>
      <c r="B181" s="126"/>
      <c r="C181" s="122">
        <v>0.5</v>
      </c>
      <c r="D181" s="123" t="s">
        <v>42</v>
      </c>
      <c r="E181" s="45"/>
      <c r="F181" s="124">
        <f>C181*E181</f>
        <v>0</v>
      </c>
    </row>
    <row r="182" spans="1:6" x14ac:dyDescent="0.2">
      <c r="A182" s="134"/>
      <c r="B182" s="135"/>
      <c r="C182" s="136"/>
      <c r="D182" s="137"/>
      <c r="E182" s="138"/>
      <c r="F182" s="138"/>
    </row>
    <row r="183" spans="1:6" x14ac:dyDescent="0.2">
      <c r="A183" s="128"/>
      <c r="B183" s="129"/>
      <c r="C183" s="130"/>
      <c r="D183" s="131"/>
      <c r="E183" s="132"/>
      <c r="F183" s="132"/>
    </row>
    <row r="184" spans="1:6" x14ac:dyDescent="0.2">
      <c r="A184" s="120">
        <f>COUNT($A$10:A183)+1</f>
        <v>34</v>
      </c>
      <c r="B184" s="126" t="s">
        <v>415</v>
      </c>
      <c r="C184" s="122"/>
      <c r="D184" s="123"/>
      <c r="E184" s="124"/>
      <c r="F184" s="124"/>
    </row>
    <row r="185" spans="1:6" ht="76.5" x14ac:dyDescent="0.2">
      <c r="A185" s="127"/>
      <c r="B185" s="121" t="s">
        <v>416</v>
      </c>
      <c r="C185" s="122"/>
      <c r="D185" s="123"/>
      <c r="E185" s="124"/>
      <c r="F185" s="124"/>
    </row>
    <row r="186" spans="1:6" x14ac:dyDescent="0.2">
      <c r="A186" s="127"/>
      <c r="B186" s="126"/>
      <c r="C186" s="122">
        <v>1</v>
      </c>
      <c r="D186" s="123" t="s">
        <v>137</v>
      </c>
      <c r="E186" s="45"/>
      <c r="F186" s="124">
        <f>C186*E186</f>
        <v>0</v>
      </c>
    </row>
    <row r="187" spans="1:6" x14ac:dyDescent="0.2">
      <c r="A187" s="134"/>
      <c r="B187" s="135"/>
      <c r="C187" s="136"/>
      <c r="D187" s="137"/>
      <c r="E187" s="138"/>
      <c r="F187" s="138"/>
    </row>
    <row r="188" spans="1:6" x14ac:dyDescent="0.2">
      <c r="A188" s="128"/>
      <c r="B188" s="129"/>
      <c r="C188" s="130"/>
      <c r="D188" s="131"/>
      <c r="E188" s="132"/>
      <c r="F188" s="133"/>
    </row>
    <row r="189" spans="1:6" x14ac:dyDescent="0.2">
      <c r="A189" s="120">
        <f>COUNT($A$13:A188)+1</f>
        <v>35</v>
      </c>
      <c r="B189" s="126" t="s">
        <v>23</v>
      </c>
      <c r="C189" s="122"/>
      <c r="D189" s="123"/>
      <c r="E189" s="124"/>
      <c r="F189" s="125"/>
    </row>
    <row r="190" spans="1:6" ht="38.25" x14ac:dyDescent="0.2">
      <c r="A190" s="127"/>
      <c r="B190" s="121" t="s">
        <v>91</v>
      </c>
      <c r="C190" s="122"/>
      <c r="D190" s="123"/>
      <c r="E190" s="124"/>
      <c r="F190" s="125"/>
    </row>
    <row r="191" spans="1:6" x14ac:dyDescent="0.2">
      <c r="A191" s="127"/>
      <c r="B191" s="121"/>
      <c r="C191" s="122">
        <v>1</v>
      </c>
      <c r="D191" s="123" t="s">
        <v>1</v>
      </c>
      <c r="E191" s="45"/>
      <c r="F191" s="124">
        <f>C191*E191</f>
        <v>0</v>
      </c>
    </row>
    <row r="192" spans="1:6" x14ac:dyDescent="0.2">
      <c r="A192" s="134"/>
      <c r="B192" s="135"/>
      <c r="C192" s="136"/>
      <c r="D192" s="137"/>
      <c r="E192" s="138"/>
      <c r="F192" s="138"/>
    </row>
    <row r="193" spans="1:8" x14ac:dyDescent="0.2">
      <c r="A193" s="128"/>
      <c r="B193" s="129"/>
      <c r="C193" s="130"/>
      <c r="D193" s="131"/>
      <c r="E193" s="132"/>
      <c r="F193" s="132"/>
    </row>
    <row r="194" spans="1:8" x14ac:dyDescent="0.2">
      <c r="A194" s="120">
        <f>COUNT($A$11:A193)+1</f>
        <v>36</v>
      </c>
      <c r="B194" s="126" t="s">
        <v>398</v>
      </c>
      <c r="C194" s="122"/>
      <c r="D194" s="123"/>
      <c r="E194" s="124"/>
      <c r="F194" s="124"/>
    </row>
    <row r="195" spans="1:8" x14ac:dyDescent="0.2">
      <c r="A195" s="127"/>
      <c r="B195" s="121" t="s">
        <v>399</v>
      </c>
      <c r="C195" s="122"/>
      <c r="D195" s="123"/>
      <c r="E195" s="124"/>
      <c r="F195" s="124"/>
    </row>
    <row r="196" spans="1:8" x14ac:dyDescent="0.2">
      <c r="A196" s="127"/>
      <c r="B196" s="126" t="s">
        <v>400</v>
      </c>
      <c r="C196" s="122"/>
      <c r="D196" s="123"/>
      <c r="E196" s="124"/>
      <c r="F196" s="124"/>
    </row>
    <row r="197" spans="1:8" x14ac:dyDescent="0.2">
      <c r="A197" s="127"/>
      <c r="B197" s="121" t="s">
        <v>401</v>
      </c>
      <c r="C197" s="122">
        <v>2</v>
      </c>
      <c r="D197" s="123" t="s">
        <v>157</v>
      </c>
      <c r="E197" s="45"/>
      <c r="F197" s="124">
        <f t="shared" ref="F197" si="1">C197*E197</f>
        <v>0</v>
      </c>
    </row>
    <row r="198" spans="1:8" x14ac:dyDescent="0.2">
      <c r="A198" s="134"/>
      <c r="B198" s="135"/>
      <c r="C198" s="136"/>
      <c r="D198" s="283"/>
      <c r="E198" s="138"/>
      <c r="F198" s="138"/>
    </row>
    <row r="199" spans="1:8" x14ac:dyDescent="0.2">
      <c r="A199" s="128"/>
      <c r="B199" s="129"/>
      <c r="C199" s="130"/>
      <c r="D199" s="131"/>
      <c r="E199" s="132"/>
      <c r="F199" s="132"/>
    </row>
    <row r="200" spans="1:8" x14ac:dyDescent="0.2">
      <c r="A200" s="120">
        <f>COUNT($A$13:A199)+1</f>
        <v>37</v>
      </c>
      <c r="B200" s="126" t="s">
        <v>29</v>
      </c>
      <c r="C200" s="122"/>
      <c r="D200" s="123"/>
      <c r="E200" s="124"/>
      <c r="F200" s="125"/>
    </row>
    <row r="201" spans="1:8" x14ac:dyDescent="0.2">
      <c r="A201" s="127"/>
      <c r="B201" s="121" t="s">
        <v>30</v>
      </c>
      <c r="C201" s="122"/>
      <c r="D201" s="123"/>
      <c r="E201" s="124"/>
      <c r="F201" s="125"/>
    </row>
    <row r="202" spans="1:8" ht="14.25" x14ac:dyDescent="0.2">
      <c r="A202" s="127"/>
      <c r="B202" s="126" t="s">
        <v>405</v>
      </c>
      <c r="C202" s="122">
        <v>18</v>
      </c>
      <c r="D202" s="123" t="s">
        <v>37</v>
      </c>
      <c r="E202" s="124">
        <v>0</v>
      </c>
      <c r="F202" s="124">
        <f>C202*E202</f>
        <v>0</v>
      </c>
      <c r="H202" s="284"/>
    </row>
    <row r="203" spans="1:8" x14ac:dyDescent="0.2">
      <c r="A203" s="134"/>
      <c r="B203" s="135"/>
      <c r="C203" s="136"/>
      <c r="D203" s="137"/>
      <c r="E203" s="138"/>
      <c r="F203" s="138"/>
    </row>
    <row r="204" spans="1:8" x14ac:dyDescent="0.2">
      <c r="A204" s="128"/>
      <c r="B204" s="129"/>
      <c r="C204" s="130"/>
      <c r="D204" s="131"/>
      <c r="E204" s="132"/>
      <c r="F204" s="132"/>
    </row>
    <row r="205" spans="1:8" x14ac:dyDescent="0.2">
      <c r="A205" s="120">
        <f>COUNT($A$10:A204)+1</f>
        <v>38</v>
      </c>
      <c r="B205" s="126" t="s">
        <v>406</v>
      </c>
      <c r="C205" s="122"/>
      <c r="D205" s="123"/>
      <c r="E205" s="124"/>
      <c r="F205" s="124"/>
    </row>
    <row r="206" spans="1:8" ht="63.75" x14ac:dyDescent="0.2">
      <c r="A206" s="127"/>
      <c r="B206" s="121" t="s">
        <v>407</v>
      </c>
      <c r="C206" s="122"/>
      <c r="D206" s="123"/>
      <c r="E206" s="124"/>
      <c r="F206" s="124"/>
    </row>
    <row r="207" spans="1:8" x14ac:dyDescent="0.2">
      <c r="A207" s="127"/>
      <c r="B207" s="311" t="s">
        <v>367</v>
      </c>
      <c r="C207" s="122">
        <v>1</v>
      </c>
      <c r="D207" s="123" t="s">
        <v>137</v>
      </c>
      <c r="E207" s="45"/>
      <c r="F207" s="124">
        <f>C207*E207</f>
        <v>0</v>
      </c>
    </row>
    <row r="208" spans="1:8" x14ac:dyDescent="0.2">
      <c r="A208" s="134"/>
      <c r="B208" s="135"/>
      <c r="C208" s="136"/>
      <c r="D208" s="137"/>
      <c r="E208" s="138"/>
      <c r="F208" s="138"/>
    </row>
    <row r="209" spans="1:6" x14ac:dyDescent="0.2">
      <c r="A209" s="128"/>
      <c r="B209" s="154"/>
      <c r="C209" s="130"/>
      <c r="D209" s="193"/>
      <c r="E209" s="156"/>
      <c r="F209" s="156"/>
    </row>
    <row r="210" spans="1:6" x14ac:dyDescent="0.2">
      <c r="A210" s="120">
        <f>COUNT($A$11:A209)+1</f>
        <v>39</v>
      </c>
      <c r="B210" s="126" t="s">
        <v>410</v>
      </c>
      <c r="C210" s="122"/>
      <c r="D210" s="123"/>
      <c r="E210" s="124"/>
      <c r="F210" s="124"/>
    </row>
    <row r="211" spans="1:6" ht="38.25" x14ac:dyDescent="0.2">
      <c r="A211" s="127"/>
      <c r="B211" s="121" t="s">
        <v>411</v>
      </c>
      <c r="C211" s="122"/>
      <c r="D211" s="123"/>
      <c r="E211" s="124"/>
      <c r="F211" s="124"/>
    </row>
    <row r="212" spans="1:6" x14ac:dyDescent="0.2">
      <c r="A212" s="127"/>
      <c r="B212" s="121"/>
      <c r="C212" s="122">
        <v>1</v>
      </c>
      <c r="D212" s="123" t="s">
        <v>412</v>
      </c>
      <c r="E212" s="45"/>
      <c r="F212" s="124">
        <f>C212*E212</f>
        <v>0</v>
      </c>
    </row>
    <row r="213" spans="1:6" x14ac:dyDescent="0.2">
      <c r="A213" s="134"/>
      <c r="B213" s="135"/>
      <c r="C213" s="136"/>
      <c r="D213" s="137"/>
      <c r="E213" s="138"/>
      <c r="F213" s="138"/>
    </row>
    <row r="214" spans="1:6" x14ac:dyDescent="0.2">
      <c r="A214" s="128"/>
      <c r="B214" s="154"/>
      <c r="C214" s="155"/>
      <c r="D214" s="156"/>
      <c r="E214" s="157"/>
      <c r="F214" s="155"/>
    </row>
    <row r="215" spans="1:6" x14ac:dyDescent="0.2">
      <c r="A215" s="120">
        <f>COUNT($A$13:A214)+1</f>
        <v>40</v>
      </c>
      <c r="B215" s="126" t="s">
        <v>26</v>
      </c>
      <c r="C215" s="125"/>
      <c r="D215" s="123"/>
      <c r="E215" s="162"/>
      <c r="F215" s="125"/>
    </row>
    <row r="216" spans="1:6" ht="89.25" x14ac:dyDescent="0.2">
      <c r="A216" s="127"/>
      <c r="B216" s="121" t="s">
        <v>86</v>
      </c>
      <c r="C216" s="125"/>
      <c r="D216" s="123"/>
      <c r="E216" s="124"/>
      <c r="F216" s="125"/>
    </row>
    <row r="217" spans="1:6" x14ac:dyDescent="0.2">
      <c r="A217" s="120"/>
      <c r="B217" s="192"/>
      <c r="C217" s="188"/>
      <c r="D217" s="160">
        <v>0.05</v>
      </c>
      <c r="E217" s="125"/>
      <c r="F217" s="124">
        <f>SUM(F13:F216)*D217</f>
        <v>0</v>
      </c>
    </row>
    <row r="218" spans="1:6" x14ac:dyDescent="0.2">
      <c r="A218" s="159"/>
      <c r="B218" s="191"/>
      <c r="C218" s="190"/>
      <c r="D218" s="189"/>
      <c r="E218" s="163"/>
      <c r="F218" s="138"/>
    </row>
    <row r="219" spans="1:6" x14ac:dyDescent="0.2">
      <c r="A219" s="127"/>
      <c r="B219" s="121"/>
      <c r="C219" s="125"/>
      <c r="D219" s="123"/>
      <c r="E219" s="125"/>
      <c r="F219" s="125"/>
    </row>
    <row r="220" spans="1:6" x14ac:dyDescent="0.2">
      <c r="A220" s="120">
        <f>COUNT($A$13:A218)+1</f>
        <v>41</v>
      </c>
      <c r="B220" s="126" t="s">
        <v>87</v>
      </c>
      <c r="C220" s="125"/>
      <c r="D220" s="123"/>
      <c r="E220" s="125"/>
      <c r="F220" s="125"/>
    </row>
    <row r="221" spans="1:6" ht="38.25" x14ac:dyDescent="0.2">
      <c r="A221" s="127"/>
      <c r="B221" s="121" t="s">
        <v>28</v>
      </c>
      <c r="C221" s="188"/>
      <c r="D221" s="160">
        <v>0.05</v>
      </c>
      <c r="E221" s="125"/>
      <c r="F221" s="124">
        <f>SUM(F13:F215)*D221</f>
        <v>0</v>
      </c>
    </row>
    <row r="222" spans="1:6" x14ac:dyDescent="0.2">
      <c r="A222" s="134"/>
      <c r="C222" s="125"/>
      <c r="D222" s="123"/>
      <c r="E222" s="162"/>
      <c r="F222" s="125"/>
    </row>
    <row r="223" spans="1:6" x14ac:dyDescent="0.2">
      <c r="A223" s="164"/>
      <c r="B223" s="165" t="s">
        <v>2</v>
      </c>
      <c r="C223" s="166"/>
      <c r="D223" s="167"/>
      <c r="E223" s="168" t="s">
        <v>41</v>
      </c>
      <c r="F223" s="168">
        <f>SUM(F15:F222)</f>
        <v>0</v>
      </c>
    </row>
  </sheetData>
  <sheetProtection algorithmName="SHA-512" hashValue="9Eg+JfBpHRrni4MLXIH68HL1ZGLZAm/bDvbwb8NgvLtDy5mAuEuFNaLmM4XZ1ezoVUEsepDg+lHmkWjblIohBw==" saltValue="mH5l9PorNLrJb8meoiGliw==" spinCount="100000" sheet="1" objects="1" scenarios="1"/>
  <mergeCells count="2">
    <mergeCell ref="C3:E3"/>
    <mergeCell ref="B8:F9"/>
  </mergeCells>
  <pageMargins left="0.70866141732283472" right="0.27083333333333331" top="0.74803149606299213" bottom="0.74803149606299213" header="0.31496062992125984" footer="0.31496062992125984"/>
  <pageSetup paperSize="9" fitToHeight="0" orientation="portrait" r:id="rId1"/>
  <headerFooter>
    <oddHeader>&amp;LENERGETIKA LJUBLJANA d.o.o.&amp;RENLJ-SIR-39/26</oddHeader>
    <oddFooter>&amp;C&amp;P / &amp;N</oddFooter>
  </headerFooter>
  <rowBreaks count="7" manualBreakCount="7">
    <brk id="33" max="5" man="1"/>
    <brk id="59" max="5" man="1"/>
    <brk id="89" max="5" man="1"/>
    <brk id="116" max="5" man="1"/>
    <brk id="152" max="5" man="1"/>
    <brk id="182" max="5" man="1"/>
    <brk id="213"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202D8-6B45-473E-B761-CE99E80354CF}">
  <sheetPr>
    <tabColor rgb="FFFFC000"/>
  </sheetPr>
  <dimension ref="A1:H247"/>
  <sheetViews>
    <sheetView topLeftCell="A14" zoomScaleNormal="100" zoomScaleSheetLayoutView="115" workbookViewId="0">
      <selection activeCell="E29" sqref="E29"/>
    </sheetView>
  </sheetViews>
  <sheetFormatPr defaultRowHeight="12.75" x14ac:dyDescent="0.2"/>
  <cols>
    <col min="1" max="1" width="6" style="405" bestFit="1" customWidth="1"/>
    <col min="2" max="2" width="46.7109375" style="441" customWidth="1"/>
    <col min="3" max="3" width="8.5703125" style="30" customWidth="1"/>
    <col min="4" max="4" width="4.7109375" style="30" bestFit="1" customWidth="1"/>
    <col min="5" max="5" width="11.140625" style="442" customWidth="1"/>
    <col min="6" max="6" width="14.42578125" style="30" customWidth="1"/>
    <col min="7" max="7" width="13.140625" style="30" customWidth="1"/>
    <col min="8" max="8" width="9.140625" style="30"/>
    <col min="9" max="9" width="10.5703125" style="30" bestFit="1" customWidth="1"/>
    <col min="10" max="10" width="11.5703125" style="30" bestFit="1" customWidth="1"/>
    <col min="11" max="255" width="9.140625" style="30"/>
    <col min="256" max="256" width="4.7109375" style="30" customWidth="1"/>
    <col min="257" max="257" width="6" style="30" bestFit="1" customWidth="1"/>
    <col min="258" max="258" width="46.7109375" style="30" customWidth="1"/>
    <col min="259" max="259" width="8.5703125" style="30" customWidth="1"/>
    <col min="260" max="260" width="4.7109375" style="30" bestFit="1" customWidth="1"/>
    <col min="261" max="261" width="8.7109375" style="30" customWidth="1"/>
    <col min="262" max="262" width="11.28515625" style="30" customWidth="1"/>
    <col min="263" max="263" width="13.140625" style="30" customWidth="1"/>
    <col min="264" max="264" width="9.140625" style="30"/>
    <col min="265" max="265" width="10.5703125" style="30" bestFit="1" customWidth="1"/>
    <col min="266" max="266" width="11.5703125" style="30" bestFit="1" customWidth="1"/>
    <col min="267" max="511" width="9.140625" style="30"/>
    <col min="512" max="512" width="4.7109375" style="30" customWidth="1"/>
    <col min="513" max="513" width="6" style="30" bestFit="1" customWidth="1"/>
    <col min="514" max="514" width="46.7109375" style="30" customWidth="1"/>
    <col min="515" max="515" width="8.5703125" style="30" customWidth="1"/>
    <col min="516" max="516" width="4.7109375" style="30" bestFit="1" customWidth="1"/>
    <col min="517" max="517" width="8.7109375" style="30" customWidth="1"/>
    <col min="518" max="518" width="11.28515625" style="30" customWidth="1"/>
    <col min="519" max="519" width="13.140625" style="30" customWidth="1"/>
    <col min="520" max="520" width="9.140625" style="30"/>
    <col min="521" max="521" width="10.5703125" style="30" bestFit="1" customWidth="1"/>
    <col min="522" max="522" width="11.5703125" style="30" bestFit="1" customWidth="1"/>
    <col min="523" max="767" width="9.140625" style="30"/>
    <col min="768" max="768" width="4.7109375" style="30" customWidth="1"/>
    <col min="769" max="769" width="6" style="30" bestFit="1" customWidth="1"/>
    <col min="770" max="770" width="46.7109375" style="30" customWidth="1"/>
    <col min="771" max="771" width="8.5703125" style="30" customWidth="1"/>
    <col min="772" max="772" width="4.7109375" style="30" bestFit="1" customWidth="1"/>
    <col min="773" max="773" width="8.7109375" style="30" customWidth="1"/>
    <col min="774" max="774" width="11.28515625" style="30" customWidth="1"/>
    <col min="775" max="775" width="13.140625" style="30" customWidth="1"/>
    <col min="776" max="776" width="9.140625" style="30"/>
    <col min="777" max="777" width="10.5703125" style="30" bestFit="1" customWidth="1"/>
    <col min="778" max="778" width="11.5703125" style="30" bestFit="1" customWidth="1"/>
    <col min="779" max="1023" width="9.140625" style="30"/>
    <col min="1024" max="1024" width="4.7109375" style="30" customWidth="1"/>
    <col min="1025" max="1025" width="6" style="30" bestFit="1" customWidth="1"/>
    <col min="1026" max="1026" width="46.7109375" style="30" customWidth="1"/>
    <col min="1027" max="1027" width="8.5703125" style="30" customWidth="1"/>
    <col min="1028" max="1028" width="4.7109375" style="30" bestFit="1" customWidth="1"/>
    <col min="1029" max="1029" width="8.7109375" style="30" customWidth="1"/>
    <col min="1030" max="1030" width="11.28515625" style="30" customWidth="1"/>
    <col min="1031" max="1031" width="13.140625" style="30" customWidth="1"/>
    <col min="1032" max="1032" width="9.140625" style="30"/>
    <col min="1033" max="1033" width="10.5703125" style="30" bestFit="1" customWidth="1"/>
    <col min="1034" max="1034" width="11.5703125" style="30" bestFit="1" customWidth="1"/>
    <col min="1035" max="1279" width="9.140625" style="30"/>
    <col min="1280" max="1280" width="4.7109375" style="30" customWidth="1"/>
    <col min="1281" max="1281" width="6" style="30" bestFit="1" customWidth="1"/>
    <col min="1282" max="1282" width="46.7109375" style="30" customWidth="1"/>
    <col min="1283" max="1283" width="8.5703125" style="30" customWidth="1"/>
    <col min="1284" max="1284" width="4.7109375" style="30" bestFit="1" customWidth="1"/>
    <col min="1285" max="1285" width="8.7109375" style="30" customWidth="1"/>
    <col min="1286" max="1286" width="11.28515625" style="30" customWidth="1"/>
    <col min="1287" max="1287" width="13.140625" style="30" customWidth="1"/>
    <col min="1288" max="1288" width="9.140625" style="30"/>
    <col min="1289" max="1289" width="10.5703125" style="30" bestFit="1" customWidth="1"/>
    <col min="1290" max="1290" width="11.5703125" style="30" bestFit="1" customWidth="1"/>
    <col min="1291" max="1535" width="9.140625" style="30"/>
    <col min="1536" max="1536" width="4.7109375" style="30" customWidth="1"/>
    <col min="1537" max="1537" width="6" style="30" bestFit="1" customWidth="1"/>
    <col min="1538" max="1538" width="46.7109375" style="30" customWidth="1"/>
    <col min="1539" max="1539" width="8.5703125" style="30" customWidth="1"/>
    <col min="1540" max="1540" width="4.7109375" style="30" bestFit="1" customWidth="1"/>
    <col min="1541" max="1541" width="8.7109375" style="30" customWidth="1"/>
    <col min="1542" max="1542" width="11.28515625" style="30" customWidth="1"/>
    <col min="1543" max="1543" width="13.140625" style="30" customWidth="1"/>
    <col min="1544" max="1544" width="9.140625" style="30"/>
    <col min="1545" max="1545" width="10.5703125" style="30" bestFit="1" customWidth="1"/>
    <col min="1546" max="1546" width="11.5703125" style="30" bestFit="1" customWidth="1"/>
    <col min="1547" max="1791" width="9.140625" style="30"/>
    <col min="1792" max="1792" width="4.7109375" style="30" customWidth="1"/>
    <col min="1793" max="1793" width="6" style="30" bestFit="1" customWidth="1"/>
    <col min="1794" max="1794" width="46.7109375" style="30" customWidth="1"/>
    <col min="1795" max="1795" width="8.5703125" style="30" customWidth="1"/>
    <col min="1796" max="1796" width="4.7109375" style="30" bestFit="1" customWidth="1"/>
    <col min="1797" max="1797" width="8.7109375" style="30" customWidth="1"/>
    <col min="1798" max="1798" width="11.28515625" style="30" customWidth="1"/>
    <col min="1799" max="1799" width="13.140625" style="30" customWidth="1"/>
    <col min="1800" max="1800" width="9.140625" style="30"/>
    <col min="1801" max="1801" width="10.5703125" style="30" bestFit="1" customWidth="1"/>
    <col min="1802" max="1802" width="11.5703125" style="30" bestFit="1" customWidth="1"/>
    <col min="1803" max="2047" width="9.140625" style="30"/>
    <col min="2048" max="2048" width="4.7109375" style="30" customWidth="1"/>
    <col min="2049" max="2049" width="6" style="30" bestFit="1" customWidth="1"/>
    <col min="2050" max="2050" width="46.7109375" style="30" customWidth="1"/>
    <col min="2051" max="2051" width="8.5703125" style="30" customWidth="1"/>
    <col min="2052" max="2052" width="4.7109375" style="30" bestFit="1" customWidth="1"/>
    <col min="2053" max="2053" width="8.7109375" style="30" customWidth="1"/>
    <col min="2054" max="2054" width="11.28515625" style="30" customWidth="1"/>
    <col min="2055" max="2055" width="13.140625" style="30" customWidth="1"/>
    <col min="2056" max="2056" width="9.140625" style="30"/>
    <col min="2057" max="2057" width="10.5703125" style="30" bestFit="1" customWidth="1"/>
    <col min="2058" max="2058" width="11.5703125" style="30" bestFit="1" customWidth="1"/>
    <col min="2059" max="2303" width="9.140625" style="30"/>
    <col min="2304" max="2304" width="4.7109375" style="30" customWidth="1"/>
    <col min="2305" max="2305" width="6" style="30" bestFit="1" customWidth="1"/>
    <col min="2306" max="2306" width="46.7109375" style="30" customWidth="1"/>
    <col min="2307" max="2307" width="8.5703125" style="30" customWidth="1"/>
    <col min="2308" max="2308" width="4.7109375" style="30" bestFit="1" customWidth="1"/>
    <col min="2309" max="2309" width="8.7109375" style="30" customWidth="1"/>
    <col min="2310" max="2310" width="11.28515625" style="30" customWidth="1"/>
    <col min="2311" max="2311" width="13.140625" style="30" customWidth="1"/>
    <col min="2312" max="2312" width="9.140625" style="30"/>
    <col min="2313" max="2313" width="10.5703125" style="30" bestFit="1" customWidth="1"/>
    <col min="2314" max="2314" width="11.5703125" style="30" bestFit="1" customWidth="1"/>
    <col min="2315" max="2559" width="9.140625" style="30"/>
    <col min="2560" max="2560" width="4.7109375" style="30" customWidth="1"/>
    <col min="2561" max="2561" width="6" style="30" bestFit="1" customWidth="1"/>
    <col min="2562" max="2562" width="46.7109375" style="30" customWidth="1"/>
    <col min="2563" max="2563" width="8.5703125" style="30" customWidth="1"/>
    <col min="2564" max="2564" width="4.7109375" style="30" bestFit="1" customWidth="1"/>
    <col min="2565" max="2565" width="8.7109375" style="30" customWidth="1"/>
    <col min="2566" max="2566" width="11.28515625" style="30" customWidth="1"/>
    <col min="2567" max="2567" width="13.140625" style="30" customWidth="1"/>
    <col min="2568" max="2568" width="9.140625" style="30"/>
    <col min="2569" max="2569" width="10.5703125" style="30" bestFit="1" customWidth="1"/>
    <col min="2570" max="2570" width="11.5703125" style="30" bestFit="1" customWidth="1"/>
    <col min="2571" max="2815" width="9.140625" style="30"/>
    <col min="2816" max="2816" width="4.7109375" style="30" customWidth="1"/>
    <col min="2817" max="2817" width="6" style="30" bestFit="1" customWidth="1"/>
    <col min="2818" max="2818" width="46.7109375" style="30" customWidth="1"/>
    <col min="2819" max="2819" width="8.5703125" style="30" customWidth="1"/>
    <col min="2820" max="2820" width="4.7109375" style="30" bestFit="1" customWidth="1"/>
    <col min="2821" max="2821" width="8.7109375" style="30" customWidth="1"/>
    <col min="2822" max="2822" width="11.28515625" style="30" customWidth="1"/>
    <col min="2823" max="2823" width="13.140625" style="30" customWidth="1"/>
    <col min="2824" max="2824" width="9.140625" style="30"/>
    <col min="2825" max="2825" width="10.5703125" style="30" bestFit="1" customWidth="1"/>
    <col min="2826" max="2826" width="11.5703125" style="30" bestFit="1" customWidth="1"/>
    <col min="2827" max="3071" width="9.140625" style="30"/>
    <col min="3072" max="3072" width="4.7109375" style="30" customWidth="1"/>
    <col min="3073" max="3073" width="6" style="30" bestFit="1" customWidth="1"/>
    <col min="3074" max="3074" width="46.7109375" style="30" customWidth="1"/>
    <col min="3075" max="3075" width="8.5703125" style="30" customWidth="1"/>
    <col min="3076" max="3076" width="4.7109375" style="30" bestFit="1" customWidth="1"/>
    <col min="3077" max="3077" width="8.7109375" style="30" customWidth="1"/>
    <col min="3078" max="3078" width="11.28515625" style="30" customWidth="1"/>
    <col min="3079" max="3079" width="13.140625" style="30" customWidth="1"/>
    <col min="3080" max="3080" width="9.140625" style="30"/>
    <col min="3081" max="3081" width="10.5703125" style="30" bestFit="1" customWidth="1"/>
    <col min="3082" max="3082" width="11.5703125" style="30" bestFit="1" customWidth="1"/>
    <col min="3083" max="3327" width="9.140625" style="30"/>
    <col min="3328" max="3328" width="4.7109375" style="30" customWidth="1"/>
    <col min="3329" max="3329" width="6" style="30" bestFit="1" customWidth="1"/>
    <col min="3330" max="3330" width="46.7109375" style="30" customWidth="1"/>
    <col min="3331" max="3331" width="8.5703125" style="30" customWidth="1"/>
    <col min="3332" max="3332" width="4.7109375" style="30" bestFit="1" customWidth="1"/>
    <col min="3333" max="3333" width="8.7109375" style="30" customWidth="1"/>
    <col min="3334" max="3334" width="11.28515625" style="30" customWidth="1"/>
    <col min="3335" max="3335" width="13.140625" style="30" customWidth="1"/>
    <col min="3336" max="3336" width="9.140625" style="30"/>
    <col min="3337" max="3337" width="10.5703125" style="30" bestFit="1" customWidth="1"/>
    <col min="3338" max="3338" width="11.5703125" style="30" bestFit="1" customWidth="1"/>
    <col min="3339" max="3583" width="9.140625" style="30"/>
    <col min="3584" max="3584" width="4.7109375" style="30" customWidth="1"/>
    <col min="3585" max="3585" width="6" style="30" bestFit="1" customWidth="1"/>
    <col min="3586" max="3586" width="46.7109375" style="30" customWidth="1"/>
    <col min="3587" max="3587" width="8.5703125" style="30" customWidth="1"/>
    <col min="3588" max="3588" width="4.7109375" style="30" bestFit="1" customWidth="1"/>
    <col min="3589" max="3589" width="8.7109375" style="30" customWidth="1"/>
    <col min="3590" max="3590" width="11.28515625" style="30" customWidth="1"/>
    <col min="3591" max="3591" width="13.140625" style="30" customWidth="1"/>
    <col min="3592" max="3592" width="9.140625" style="30"/>
    <col min="3593" max="3593" width="10.5703125" style="30" bestFit="1" customWidth="1"/>
    <col min="3594" max="3594" width="11.5703125" style="30" bestFit="1" customWidth="1"/>
    <col min="3595" max="3839" width="9.140625" style="30"/>
    <col min="3840" max="3840" width="4.7109375" style="30" customWidth="1"/>
    <col min="3841" max="3841" width="6" style="30" bestFit="1" customWidth="1"/>
    <col min="3842" max="3842" width="46.7109375" style="30" customWidth="1"/>
    <col min="3843" max="3843" width="8.5703125" style="30" customWidth="1"/>
    <col min="3844" max="3844" width="4.7109375" style="30" bestFit="1" customWidth="1"/>
    <col min="3845" max="3845" width="8.7109375" style="30" customWidth="1"/>
    <col min="3846" max="3846" width="11.28515625" style="30" customWidth="1"/>
    <col min="3847" max="3847" width="13.140625" style="30" customWidth="1"/>
    <col min="3848" max="3848" width="9.140625" style="30"/>
    <col min="3849" max="3849" width="10.5703125" style="30" bestFit="1" customWidth="1"/>
    <col min="3850" max="3850" width="11.5703125" style="30" bestFit="1" customWidth="1"/>
    <col min="3851" max="4095" width="9.140625" style="30"/>
    <col min="4096" max="4096" width="4.7109375" style="30" customWidth="1"/>
    <col min="4097" max="4097" width="6" style="30" bestFit="1" customWidth="1"/>
    <col min="4098" max="4098" width="46.7109375" style="30" customWidth="1"/>
    <col min="4099" max="4099" width="8.5703125" style="30" customWidth="1"/>
    <col min="4100" max="4100" width="4.7109375" style="30" bestFit="1" customWidth="1"/>
    <col min="4101" max="4101" width="8.7109375" style="30" customWidth="1"/>
    <col min="4102" max="4102" width="11.28515625" style="30" customWidth="1"/>
    <col min="4103" max="4103" width="13.140625" style="30" customWidth="1"/>
    <col min="4104" max="4104" width="9.140625" style="30"/>
    <col min="4105" max="4105" width="10.5703125" style="30" bestFit="1" customWidth="1"/>
    <col min="4106" max="4106" width="11.5703125" style="30" bestFit="1" customWidth="1"/>
    <col min="4107" max="4351" width="9.140625" style="30"/>
    <col min="4352" max="4352" width="4.7109375" style="30" customWidth="1"/>
    <col min="4353" max="4353" width="6" style="30" bestFit="1" customWidth="1"/>
    <col min="4354" max="4354" width="46.7109375" style="30" customWidth="1"/>
    <col min="4355" max="4355" width="8.5703125" style="30" customWidth="1"/>
    <col min="4356" max="4356" width="4.7109375" style="30" bestFit="1" customWidth="1"/>
    <col min="4357" max="4357" width="8.7109375" style="30" customWidth="1"/>
    <col min="4358" max="4358" width="11.28515625" style="30" customWidth="1"/>
    <col min="4359" max="4359" width="13.140625" style="30" customWidth="1"/>
    <col min="4360" max="4360" width="9.140625" style="30"/>
    <col min="4361" max="4361" width="10.5703125" style="30" bestFit="1" customWidth="1"/>
    <col min="4362" max="4362" width="11.5703125" style="30" bestFit="1" customWidth="1"/>
    <col min="4363" max="4607" width="9.140625" style="30"/>
    <col min="4608" max="4608" width="4.7109375" style="30" customWidth="1"/>
    <col min="4609" max="4609" width="6" style="30" bestFit="1" customWidth="1"/>
    <col min="4610" max="4610" width="46.7109375" style="30" customWidth="1"/>
    <col min="4611" max="4611" width="8.5703125" style="30" customWidth="1"/>
    <col min="4612" max="4612" width="4.7109375" style="30" bestFit="1" customWidth="1"/>
    <col min="4613" max="4613" width="8.7109375" style="30" customWidth="1"/>
    <col min="4614" max="4614" width="11.28515625" style="30" customWidth="1"/>
    <col min="4615" max="4615" width="13.140625" style="30" customWidth="1"/>
    <col min="4616" max="4616" width="9.140625" style="30"/>
    <col min="4617" max="4617" width="10.5703125" style="30" bestFit="1" customWidth="1"/>
    <col min="4618" max="4618" width="11.5703125" style="30" bestFit="1" customWidth="1"/>
    <col min="4619" max="4863" width="9.140625" style="30"/>
    <col min="4864" max="4864" width="4.7109375" style="30" customWidth="1"/>
    <col min="4865" max="4865" width="6" style="30" bestFit="1" customWidth="1"/>
    <col min="4866" max="4866" width="46.7109375" style="30" customWidth="1"/>
    <col min="4867" max="4867" width="8.5703125" style="30" customWidth="1"/>
    <col min="4868" max="4868" width="4.7109375" style="30" bestFit="1" customWidth="1"/>
    <col min="4869" max="4869" width="8.7109375" style="30" customWidth="1"/>
    <col min="4870" max="4870" width="11.28515625" style="30" customWidth="1"/>
    <col min="4871" max="4871" width="13.140625" style="30" customWidth="1"/>
    <col min="4872" max="4872" width="9.140625" style="30"/>
    <col min="4873" max="4873" width="10.5703125" style="30" bestFit="1" customWidth="1"/>
    <col min="4874" max="4874" width="11.5703125" style="30" bestFit="1" customWidth="1"/>
    <col min="4875" max="5119" width="9.140625" style="30"/>
    <col min="5120" max="5120" width="4.7109375" style="30" customWidth="1"/>
    <col min="5121" max="5121" width="6" style="30" bestFit="1" customWidth="1"/>
    <col min="5122" max="5122" width="46.7109375" style="30" customWidth="1"/>
    <col min="5123" max="5123" width="8.5703125" style="30" customWidth="1"/>
    <col min="5124" max="5124" width="4.7109375" style="30" bestFit="1" customWidth="1"/>
    <col min="5125" max="5125" width="8.7109375" style="30" customWidth="1"/>
    <col min="5126" max="5126" width="11.28515625" style="30" customWidth="1"/>
    <col min="5127" max="5127" width="13.140625" style="30" customWidth="1"/>
    <col min="5128" max="5128" width="9.140625" style="30"/>
    <col min="5129" max="5129" width="10.5703125" style="30" bestFit="1" customWidth="1"/>
    <col min="5130" max="5130" width="11.5703125" style="30" bestFit="1" customWidth="1"/>
    <col min="5131" max="5375" width="9.140625" style="30"/>
    <col min="5376" max="5376" width="4.7109375" style="30" customWidth="1"/>
    <col min="5377" max="5377" width="6" style="30" bestFit="1" customWidth="1"/>
    <col min="5378" max="5378" width="46.7109375" style="30" customWidth="1"/>
    <col min="5379" max="5379" width="8.5703125" style="30" customWidth="1"/>
    <col min="5380" max="5380" width="4.7109375" style="30" bestFit="1" customWidth="1"/>
    <col min="5381" max="5381" width="8.7109375" style="30" customWidth="1"/>
    <col min="5382" max="5382" width="11.28515625" style="30" customWidth="1"/>
    <col min="5383" max="5383" width="13.140625" style="30" customWidth="1"/>
    <col min="5384" max="5384" width="9.140625" style="30"/>
    <col min="5385" max="5385" width="10.5703125" style="30" bestFit="1" customWidth="1"/>
    <col min="5386" max="5386" width="11.5703125" style="30" bestFit="1" customWidth="1"/>
    <col min="5387" max="5631" width="9.140625" style="30"/>
    <col min="5632" max="5632" width="4.7109375" style="30" customWidth="1"/>
    <col min="5633" max="5633" width="6" style="30" bestFit="1" customWidth="1"/>
    <col min="5634" max="5634" width="46.7109375" style="30" customWidth="1"/>
    <col min="5635" max="5635" width="8.5703125" style="30" customWidth="1"/>
    <col min="5636" max="5636" width="4.7109375" style="30" bestFit="1" customWidth="1"/>
    <col min="5637" max="5637" width="8.7109375" style="30" customWidth="1"/>
    <col min="5638" max="5638" width="11.28515625" style="30" customWidth="1"/>
    <col min="5639" max="5639" width="13.140625" style="30" customWidth="1"/>
    <col min="5640" max="5640" width="9.140625" style="30"/>
    <col min="5641" max="5641" width="10.5703125" style="30" bestFit="1" customWidth="1"/>
    <col min="5642" max="5642" width="11.5703125" style="30" bestFit="1" customWidth="1"/>
    <col min="5643" max="5887" width="9.140625" style="30"/>
    <col min="5888" max="5888" width="4.7109375" style="30" customWidth="1"/>
    <col min="5889" max="5889" width="6" style="30" bestFit="1" customWidth="1"/>
    <col min="5890" max="5890" width="46.7109375" style="30" customWidth="1"/>
    <col min="5891" max="5891" width="8.5703125" style="30" customWidth="1"/>
    <col min="5892" max="5892" width="4.7109375" style="30" bestFit="1" customWidth="1"/>
    <col min="5893" max="5893" width="8.7109375" style="30" customWidth="1"/>
    <col min="5894" max="5894" width="11.28515625" style="30" customWidth="1"/>
    <col min="5895" max="5895" width="13.140625" style="30" customWidth="1"/>
    <col min="5896" max="5896" width="9.140625" style="30"/>
    <col min="5897" max="5897" width="10.5703125" style="30" bestFit="1" customWidth="1"/>
    <col min="5898" max="5898" width="11.5703125" style="30" bestFit="1" customWidth="1"/>
    <col min="5899" max="6143" width="9.140625" style="30"/>
    <col min="6144" max="6144" width="4.7109375" style="30" customWidth="1"/>
    <col min="6145" max="6145" width="6" style="30" bestFit="1" customWidth="1"/>
    <col min="6146" max="6146" width="46.7109375" style="30" customWidth="1"/>
    <col min="6147" max="6147" width="8.5703125" style="30" customWidth="1"/>
    <col min="6148" max="6148" width="4.7109375" style="30" bestFit="1" customWidth="1"/>
    <col min="6149" max="6149" width="8.7109375" style="30" customWidth="1"/>
    <col min="6150" max="6150" width="11.28515625" style="30" customWidth="1"/>
    <col min="6151" max="6151" width="13.140625" style="30" customWidth="1"/>
    <col min="6152" max="6152" width="9.140625" style="30"/>
    <col min="6153" max="6153" width="10.5703125" style="30" bestFit="1" customWidth="1"/>
    <col min="6154" max="6154" width="11.5703125" style="30" bestFit="1" customWidth="1"/>
    <col min="6155" max="6399" width="9.140625" style="30"/>
    <col min="6400" max="6400" width="4.7109375" style="30" customWidth="1"/>
    <col min="6401" max="6401" width="6" style="30" bestFit="1" customWidth="1"/>
    <col min="6402" max="6402" width="46.7109375" style="30" customWidth="1"/>
    <col min="6403" max="6403" width="8.5703125" style="30" customWidth="1"/>
    <col min="6404" max="6404" width="4.7109375" style="30" bestFit="1" customWidth="1"/>
    <col min="6405" max="6405" width="8.7109375" style="30" customWidth="1"/>
    <col min="6406" max="6406" width="11.28515625" style="30" customWidth="1"/>
    <col min="6407" max="6407" width="13.140625" style="30" customWidth="1"/>
    <col min="6408" max="6408" width="9.140625" style="30"/>
    <col min="6409" max="6409" width="10.5703125" style="30" bestFit="1" customWidth="1"/>
    <col min="6410" max="6410" width="11.5703125" style="30" bestFit="1" customWidth="1"/>
    <col min="6411" max="6655" width="9.140625" style="30"/>
    <col min="6656" max="6656" width="4.7109375" style="30" customWidth="1"/>
    <col min="6657" max="6657" width="6" style="30" bestFit="1" customWidth="1"/>
    <col min="6658" max="6658" width="46.7109375" style="30" customWidth="1"/>
    <col min="6659" max="6659" width="8.5703125" style="30" customWidth="1"/>
    <col min="6660" max="6660" width="4.7109375" style="30" bestFit="1" customWidth="1"/>
    <col min="6661" max="6661" width="8.7109375" style="30" customWidth="1"/>
    <col min="6662" max="6662" width="11.28515625" style="30" customWidth="1"/>
    <col min="6663" max="6663" width="13.140625" style="30" customWidth="1"/>
    <col min="6664" max="6664" width="9.140625" style="30"/>
    <col min="6665" max="6665" width="10.5703125" style="30" bestFit="1" customWidth="1"/>
    <col min="6666" max="6666" width="11.5703125" style="30" bestFit="1" customWidth="1"/>
    <col min="6667" max="6911" width="9.140625" style="30"/>
    <col min="6912" max="6912" width="4.7109375" style="30" customWidth="1"/>
    <col min="6913" max="6913" width="6" style="30" bestFit="1" customWidth="1"/>
    <col min="6914" max="6914" width="46.7109375" style="30" customWidth="1"/>
    <col min="6915" max="6915" width="8.5703125" style="30" customWidth="1"/>
    <col min="6916" max="6916" width="4.7109375" style="30" bestFit="1" customWidth="1"/>
    <col min="6917" max="6917" width="8.7109375" style="30" customWidth="1"/>
    <col min="6918" max="6918" width="11.28515625" style="30" customWidth="1"/>
    <col min="6919" max="6919" width="13.140625" style="30" customWidth="1"/>
    <col min="6920" max="6920" width="9.140625" style="30"/>
    <col min="6921" max="6921" width="10.5703125" style="30" bestFit="1" customWidth="1"/>
    <col min="6922" max="6922" width="11.5703125" style="30" bestFit="1" customWidth="1"/>
    <col min="6923" max="7167" width="9.140625" style="30"/>
    <col min="7168" max="7168" width="4.7109375" style="30" customWidth="1"/>
    <col min="7169" max="7169" width="6" style="30" bestFit="1" customWidth="1"/>
    <col min="7170" max="7170" width="46.7109375" style="30" customWidth="1"/>
    <col min="7171" max="7171" width="8.5703125" style="30" customWidth="1"/>
    <col min="7172" max="7172" width="4.7109375" style="30" bestFit="1" customWidth="1"/>
    <col min="7173" max="7173" width="8.7109375" style="30" customWidth="1"/>
    <col min="7174" max="7174" width="11.28515625" style="30" customWidth="1"/>
    <col min="7175" max="7175" width="13.140625" style="30" customWidth="1"/>
    <col min="7176" max="7176" width="9.140625" style="30"/>
    <col min="7177" max="7177" width="10.5703125" style="30" bestFit="1" customWidth="1"/>
    <col min="7178" max="7178" width="11.5703125" style="30" bestFit="1" customWidth="1"/>
    <col min="7179" max="7423" width="9.140625" style="30"/>
    <col min="7424" max="7424" width="4.7109375" style="30" customWidth="1"/>
    <col min="7425" max="7425" width="6" style="30" bestFit="1" customWidth="1"/>
    <col min="7426" max="7426" width="46.7109375" style="30" customWidth="1"/>
    <col min="7427" max="7427" width="8.5703125" style="30" customWidth="1"/>
    <col min="7428" max="7428" width="4.7109375" style="30" bestFit="1" customWidth="1"/>
    <col min="7429" max="7429" width="8.7109375" style="30" customWidth="1"/>
    <col min="7430" max="7430" width="11.28515625" style="30" customWidth="1"/>
    <col min="7431" max="7431" width="13.140625" style="30" customWidth="1"/>
    <col min="7432" max="7432" width="9.140625" style="30"/>
    <col min="7433" max="7433" width="10.5703125" style="30" bestFit="1" customWidth="1"/>
    <col min="7434" max="7434" width="11.5703125" style="30" bestFit="1" customWidth="1"/>
    <col min="7435" max="7679" width="9.140625" style="30"/>
    <col min="7680" max="7680" width="4.7109375" style="30" customWidth="1"/>
    <col min="7681" max="7681" width="6" style="30" bestFit="1" customWidth="1"/>
    <col min="7682" max="7682" width="46.7109375" style="30" customWidth="1"/>
    <col min="7683" max="7683" width="8.5703125" style="30" customWidth="1"/>
    <col min="7684" max="7684" width="4.7109375" style="30" bestFit="1" customWidth="1"/>
    <col min="7685" max="7685" width="8.7109375" style="30" customWidth="1"/>
    <col min="7686" max="7686" width="11.28515625" style="30" customWidth="1"/>
    <col min="7687" max="7687" width="13.140625" style="30" customWidth="1"/>
    <col min="7688" max="7688" width="9.140625" style="30"/>
    <col min="7689" max="7689" width="10.5703125" style="30" bestFit="1" customWidth="1"/>
    <col min="7690" max="7690" width="11.5703125" style="30" bestFit="1" customWidth="1"/>
    <col min="7691" max="7935" width="9.140625" style="30"/>
    <col min="7936" max="7936" width="4.7109375" style="30" customWidth="1"/>
    <col min="7937" max="7937" width="6" style="30" bestFit="1" customWidth="1"/>
    <col min="7938" max="7938" width="46.7109375" style="30" customWidth="1"/>
    <col min="7939" max="7939" width="8.5703125" style="30" customWidth="1"/>
    <col min="7940" max="7940" width="4.7109375" style="30" bestFit="1" customWidth="1"/>
    <col min="7941" max="7941" width="8.7109375" style="30" customWidth="1"/>
    <col min="7942" max="7942" width="11.28515625" style="30" customWidth="1"/>
    <col min="7943" max="7943" width="13.140625" style="30" customWidth="1"/>
    <col min="7944" max="7944" width="9.140625" style="30"/>
    <col min="7945" max="7945" width="10.5703125" style="30" bestFit="1" customWidth="1"/>
    <col min="7946" max="7946" width="11.5703125" style="30" bestFit="1" customWidth="1"/>
    <col min="7947" max="8191" width="9.140625" style="30"/>
    <col min="8192" max="8192" width="4.7109375" style="30" customWidth="1"/>
    <col min="8193" max="8193" width="6" style="30" bestFit="1" customWidth="1"/>
    <col min="8194" max="8194" width="46.7109375" style="30" customWidth="1"/>
    <col min="8195" max="8195" width="8.5703125" style="30" customWidth="1"/>
    <col min="8196" max="8196" width="4.7109375" style="30" bestFit="1" customWidth="1"/>
    <col min="8197" max="8197" width="8.7109375" style="30" customWidth="1"/>
    <col min="8198" max="8198" width="11.28515625" style="30" customWidth="1"/>
    <col min="8199" max="8199" width="13.140625" style="30" customWidth="1"/>
    <col min="8200" max="8200" width="9.140625" style="30"/>
    <col min="8201" max="8201" width="10.5703125" style="30" bestFit="1" customWidth="1"/>
    <col min="8202" max="8202" width="11.5703125" style="30" bestFit="1" customWidth="1"/>
    <col min="8203" max="8447" width="9.140625" style="30"/>
    <col min="8448" max="8448" width="4.7109375" style="30" customWidth="1"/>
    <col min="8449" max="8449" width="6" style="30" bestFit="1" customWidth="1"/>
    <col min="8450" max="8450" width="46.7109375" style="30" customWidth="1"/>
    <col min="8451" max="8451" width="8.5703125" style="30" customWidth="1"/>
    <col min="8452" max="8452" width="4.7109375" style="30" bestFit="1" customWidth="1"/>
    <col min="8453" max="8453" width="8.7109375" style="30" customWidth="1"/>
    <col min="8454" max="8454" width="11.28515625" style="30" customWidth="1"/>
    <col min="8455" max="8455" width="13.140625" style="30" customWidth="1"/>
    <col min="8456" max="8456" width="9.140625" style="30"/>
    <col min="8457" max="8457" width="10.5703125" style="30" bestFit="1" customWidth="1"/>
    <col min="8458" max="8458" width="11.5703125" style="30" bestFit="1" customWidth="1"/>
    <col min="8459" max="8703" width="9.140625" style="30"/>
    <col min="8704" max="8704" width="4.7109375" style="30" customWidth="1"/>
    <col min="8705" max="8705" width="6" style="30" bestFit="1" customWidth="1"/>
    <col min="8706" max="8706" width="46.7109375" style="30" customWidth="1"/>
    <col min="8707" max="8707" width="8.5703125" style="30" customWidth="1"/>
    <col min="8708" max="8708" width="4.7109375" style="30" bestFit="1" customWidth="1"/>
    <col min="8709" max="8709" width="8.7109375" style="30" customWidth="1"/>
    <col min="8710" max="8710" width="11.28515625" style="30" customWidth="1"/>
    <col min="8711" max="8711" width="13.140625" style="30" customWidth="1"/>
    <col min="8712" max="8712" width="9.140625" style="30"/>
    <col min="8713" max="8713" width="10.5703125" style="30" bestFit="1" customWidth="1"/>
    <col min="8714" max="8714" width="11.5703125" style="30" bestFit="1" customWidth="1"/>
    <col min="8715" max="8959" width="9.140625" style="30"/>
    <col min="8960" max="8960" width="4.7109375" style="30" customWidth="1"/>
    <col min="8961" max="8961" width="6" style="30" bestFit="1" customWidth="1"/>
    <col min="8962" max="8962" width="46.7109375" style="30" customWidth="1"/>
    <col min="8963" max="8963" width="8.5703125" style="30" customWidth="1"/>
    <col min="8964" max="8964" width="4.7109375" style="30" bestFit="1" customWidth="1"/>
    <col min="8965" max="8965" width="8.7109375" style="30" customWidth="1"/>
    <col min="8966" max="8966" width="11.28515625" style="30" customWidth="1"/>
    <col min="8967" max="8967" width="13.140625" style="30" customWidth="1"/>
    <col min="8968" max="8968" width="9.140625" style="30"/>
    <col min="8969" max="8969" width="10.5703125" style="30" bestFit="1" customWidth="1"/>
    <col min="8970" max="8970" width="11.5703125" style="30" bestFit="1" customWidth="1"/>
    <col min="8971" max="9215" width="9.140625" style="30"/>
    <col min="9216" max="9216" width="4.7109375" style="30" customWidth="1"/>
    <col min="9217" max="9217" width="6" style="30" bestFit="1" customWidth="1"/>
    <col min="9218" max="9218" width="46.7109375" style="30" customWidth="1"/>
    <col min="9219" max="9219" width="8.5703125" style="30" customWidth="1"/>
    <col min="9220" max="9220" width="4.7109375" style="30" bestFit="1" customWidth="1"/>
    <col min="9221" max="9221" width="8.7109375" style="30" customWidth="1"/>
    <col min="9222" max="9222" width="11.28515625" style="30" customWidth="1"/>
    <col min="9223" max="9223" width="13.140625" style="30" customWidth="1"/>
    <col min="9224" max="9224" width="9.140625" style="30"/>
    <col min="9225" max="9225" width="10.5703125" style="30" bestFit="1" customWidth="1"/>
    <col min="9226" max="9226" width="11.5703125" style="30" bestFit="1" customWidth="1"/>
    <col min="9227" max="9471" width="9.140625" style="30"/>
    <col min="9472" max="9472" width="4.7109375" style="30" customWidth="1"/>
    <col min="9473" max="9473" width="6" style="30" bestFit="1" customWidth="1"/>
    <col min="9474" max="9474" width="46.7109375" style="30" customWidth="1"/>
    <col min="9475" max="9475" width="8.5703125" style="30" customWidth="1"/>
    <col min="9476" max="9476" width="4.7109375" style="30" bestFit="1" customWidth="1"/>
    <col min="9477" max="9477" width="8.7109375" style="30" customWidth="1"/>
    <col min="9478" max="9478" width="11.28515625" style="30" customWidth="1"/>
    <col min="9479" max="9479" width="13.140625" style="30" customWidth="1"/>
    <col min="9480" max="9480" width="9.140625" style="30"/>
    <col min="9481" max="9481" width="10.5703125" style="30" bestFit="1" customWidth="1"/>
    <col min="9482" max="9482" width="11.5703125" style="30" bestFit="1" customWidth="1"/>
    <col min="9483" max="9727" width="9.140625" style="30"/>
    <col min="9728" max="9728" width="4.7109375" style="30" customWidth="1"/>
    <col min="9729" max="9729" width="6" style="30" bestFit="1" customWidth="1"/>
    <col min="9730" max="9730" width="46.7109375" style="30" customWidth="1"/>
    <col min="9731" max="9731" width="8.5703125" style="30" customWidth="1"/>
    <col min="9732" max="9732" width="4.7109375" style="30" bestFit="1" customWidth="1"/>
    <col min="9733" max="9733" width="8.7109375" style="30" customWidth="1"/>
    <col min="9734" max="9734" width="11.28515625" style="30" customWidth="1"/>
    <col min="9735" max="9735" width="13.140625" style="30" customWidth="1"/>
    <col min="9736" max="9736" width="9.140625" style="30"/>
    <col min="9737" max="9737" width="10.5703125" style="30" bestFit="1" customWidth="1"/>
    <col min="9738" max="9738" width="11.5703125" style="30" bestFit="1" customWidth="1"/>
    <col min="9739" max="9983" width="9.140625" style="30"/>
    <col min="9984" max="9984" width="4.7109375" style="30" customWidth="1"/>
    <col min="9985" max="9985" width="6" style="30" bestFit="1" customWidth="1"/>
    <col min="9986" max="9986" width="46.7109375" style="30" customWidth="1"/>
    <col min="9987" max="9987" width="8.5703125" style="30" customWidth="1"/>
    <col min="9988" max="9988" width="4.7109375" style="30" bestFit="1" customWidth="1"/>
    <col min="9989" max="9989" width="8.7109375" style="30" customWidth="1"/>
    <col min="9990" max="9990" width="11.28515625" style="30" customWidth="1"/>
    <col min="9991" max="9991" width="13.140625" style="30" customWidth="1"/>
    <col min="9992" max="9992" width="9.140625" style="30"/>
    <col min="9993" max="9993" width="10.5703125" style="30" bestFit="1" customWidth="1"/>
    <col min="9994" max="9994" width="11.5703125" style="30" bestFit="1" customWidth="1"/>
    <col min="9995" max="10239" width="9.140625" style="30"/>
    <col min="10240" max="10240" width="4.7109375" style="30" customWidth="1"/>
    <col min="10241" max="10241" width="6" style="30" bestFit="1" customWidth="1"/>
    <col min="10242" max="10242" width="46.7109375" style="30" customWidth="1"/>
    <col min="10243" max="10243" width="8.5703125" style="30" customWidth="1"/>
    <col min="10244" max="10244" width="4.7109375" style="30" bestFit="1" customWidth="1"/>
    <col min="10245" max="10245" width="8.7109375" style="30" customWidth="1"/>
    <col min="10246" max="10246" width="11.28515625" style="30" customWidth="1"/>
    <col min="10247" max="10247" width="13.140625" style="30" customWidth="1"/>
    <col min="10248" max="10248" width="9.140625" style="30"/>
    <col min="10249" max="10249" width="10.5703125" style="30" bestFit="1" customWidth="1"/>
    <col min="10250" max="10250" width="11.5703125" style="30" bestFit="1" customWidth="1"/>
    <col min="10251" max="10495" width="9.140625" style="30"/>
    <col min="10496" max="10496" width="4.7109375" style="30" customWidth="1"/>
    <col min="10497" max="10497" width="6" style="30" bestFit="1" customWidth="1"/>
    <col min="10498" max="10498" width="46.7109375" style="30" customWidth="1"/>
    <col min="10499" max="10499" width="8.5703125" style="30" customWidth="1"/>
    <col min="10500" max="10500" width="4.7109375" style="30" bestFit="1" customWidth="1"/>
    <col min="10501" max="10501" width="8.7109375" style="30" customWidth="1"/>
    <col min="10502" max="10502" width="11.28515625" style="30" customWidth="1"/>
    <col min="10503" max="10503" width="13.140625" style="30" customWidth="1"/>
    <col min="10504" max="10504" width="9.140625" style="30"/>
    <col min="10505" max="10505" width="10.5703125" style="30" bestFit="1" customWidth="1"/>
    <col min="10506" max="10506" width="11.5703125" style="30" bestFit="1" customWidth="1"/>
    <col min="10507" max="10751" width="9.140625" style="30"/>
    <col min="10752" max="10752" width="4.7109375" style="30" customWidth="1"/>
    <col min="10753" max="10753" width="6" style="30" bestFit="1" customWidth="1"/>
    <col min="10754" max="10754" width="46.7109375" style="30" customWidth="1"/>
    <col min="10755" max="10755" width="8.5703125" style="30" customWidth="1"/>
    <col min="10756" max="10756" width="4.7109375" style="30" bestFit="1" customWidth="1"/>
    <col min="10757" max="10757" width="8.7109375" style="30" customWidth="1"/>
    <col min="10758" max="10758" width="11.28515625" style="30" customWidth="1"/>
    <col min="10759" max="10759" width="13.140625" style="30" customWidth="1"/>
    <col min="10760" max="10760" width="9.140625" style="30"/>
    <col min="10761" max="10761" width="10.5703125" style="30" bestFit="1" customWidth="1"/>
    <col min="10762" max="10762" width="11.5703125" style="30" bestFit="1" customWidth="1"/>
    <col min="10763" max="11007" width="9.140625" style="30"/>
    <col min="11008" max="11008" width="4.7109375" style="30" customWidth="1"/>
    <col min="11009" max="11009" width="6" style="30" bestFit="1" customWidth="1"/>
    <col min="11010" max="11010" width="46.7109375" style="30" customWidth="1"/>
    <col min="11011" max="11011" width="8.5703125" style="30" customWidth="1"/>
    <col min="11012" max="11012" width="4.7109375" style="30" bestFit="1" customWidth="1"/>
    <col min="11013" max="11013" width="8.7109375" style="30" customWidth="1"/>
    <col min="11014" max="11014" width="11.28515625" style="30" customWidth="1"/>
    <col min="11015" max="11015" width="13.140625" style="30" customWidth="1"/>
    <col min="11016" max="11016" width="9.140625" style="30"/>
    <col min="11017" max="11017" width="10.5703125" style="30" bestFit="1" customWidth="1"/>
    <col min="11018" max="11018" width="11.5703125" style="30" bestFit="1" customWidth="1"/>
    <col min="11019" max="11263" width="9.140625" style="30"/>
    <col min="11264" max="11264" width="4.7109375" style="30" customWidth="1"/>
    <col min="11265" max="11265" width="6" style="30" bestFit="1" customWidth="1"/>
    <col min="11266" max="11266" width="46.7109375" style="30" customWidth="1"/>
    <col min="11267" max="11267" width="8.5703125" style="30" customWidth="1"/>
    <col min="11268" max="11268" width="4.7109375" style="30" bestFit="1" customWidth="1"/>
    <col min="11269" max="11269" width="8.7109375" style="30" customWidth="1"/>
    <col min="11270" max="11270" width="11.28515625" style="30" customWidth="1"/>
    <col min="11271" max="11271" width="13.140625" style="30" customWidth="1"/>
    <col min="11272" max="11272" width="9.140625" style="30"/>
    <col min="11273" max="11273" width="10.5703125" style="30" bestFit="1" customWidth="1"/>
    <col min="11274" max="11274" width="11.5703125" style="30" bestFit="1" customWidth="1"/>
    <col min="11275" max="11519" width="9.140625" style="30"/>
    <col min="11520" max="11520" width="4.7109375" style="30" customWidth="1"/>
    <col min="11521" max="11521" width="6" style="30" bestFit="1" customWidth="1"/>
    <col min="11522" max="11522" width="46.7109375" style="30" customWidth="1"/>
    <col min="11523" max="11523" width="8.5703125" style="30" customWidth="1"/>
    <col min="11524" max="11524" width="4.7109375" style="30" bestFit="1" customWidth="1"/>
    <col min="11525" max="11525" width="8.7109375" style="30" customWidth="1"/>
    <col min="11526" max="11526" width="11.28515625" style="30" customWidth="1"/>
    <col min="11527" max="11527" width="13.140625" style="30" customWidth="1"/>
    <col min="11528" max="11528" width="9.140625" style="30"/>
    <col min="11529" max="11529" width="10.5703125" style="30" bestFit="1" customWidth="1"/>
    <col min="11530" max="11530" width="11.5703125" style="30" bestFit="1" customWidth="1"/>
    <col min="11531" max="11775" width="9.140625" style="30"/>
    <col min="11776" max="11776" width="4.7109375" style="30" customWidth="1"/>
    <col min="11777" max="11777" width="6" style="30" bestFit="1" customWidth="1"/>
    <col min="11778" max="11778" width="46.7109375" style="30" customWidth="1"/>
    <col min="11779" max="11779" width="8.5703125" style="30" customWidth="1"/>
    <col min="11780" max="11780" width="4.7109375" style="30" bestFit="1" customWidth="1"/>
    <col min="11781" max="11781" width="8.7109375" style="30" customWidth="1"/>
    <col min="11782" max="11782" width="11.28515625" style="30" customWidth="1"/>
    <col min="11783" max="11783" width="13.140625" style="30" customWidth="1"/>
    <col min="11784" max="11784" width="9.140625" style="30"/>
    <col min="11785" max="11785" width="10.5703125" style="30" bestFit="1" customWidth="1"/>
    <col min="11786" max="11786" width="11.5703125" style="30" bestFit="1" customWidth="1"/>
    <col min="11787" max="12031" width="9.140625" style="30"/>
    <col min="12032" max="12032" width="4.7109375" style="30" customWidth="1"/>
    <col min="12033" max="12033" width="6" style="30" bestFit="1" customWidth="1"/>
    <col min="12034" max="12034" width="46.7109375" style="30" customWidth="1"/>
    <col min="12035" max="12035" width="8.5703125" style="30" customWidth="1"/>
    <col min="12036" max="12036" width="4.7109375" style="30" bestFit="1" customWidth="1"/>
    <col min="12037" max="12037" width="8.7109375" style="30" customWidth="1"/>
    <col min="12038" max="12038" width="11.28515625" style="30" customWidth="1"/>
    <col min="12039" max="12039" width="13.140625" style="30" customWidth="1"/>
    <col min="12040" max="12040" width="9.140625" style="30"/>
    <col min="12041" max="12041" width="10.5703125" style="30" bestFit="1" customWidth="1"/>
    <col min="12042" max="12042" width="11.5703125" style="30" bestFit="1" customWidth="1"/>
    <col min="12043" max="12287" width="9.140625" style="30"/>
    <col min="12288" max="12288" width="4.7109375" style="30" customWidth="1"/>
    <col min="12289" max="12289" width="6" style="30" bestFit="1" customWidth="1"/>
    <col min="12290" max="12290" width="46.7109375" style="30" customWidth="1"/>
    <col min="12291" max="12291" width="8.5703125" style="30" customWidth="1"/>
    <col min="12292" max="12292" width="4.7109375" style="30" bestFit="1" customWidth="1"/>
    <col min="12293" max="12293" width="8.7109375" style="30" customWidth="1"/>
    <col min="12294" max="12294" width="11.28515625" style="30" customWidth="1"/>
    <col min="12295" max="12295" width="13.140625" style="30" customWidth="1"/>
    <col min="12296" max="12296" width="9.140625" style="30"/>
    <col min="12297" max="12297" width="10.5703125" style="30" bestFit="1" customWidth="1"/>
    <col min="12298" max="12298" width="11.5703125" style="30" bestFit="1" customWidth="1"/>
    <col min="12299" max="12543" width="9.140625" style="30"/>
    <col min="12544" max="12544" width="4.7109375" style="30" customWidth="1"/>
    <col min="12545" max="12545" width="6" style="30" bestFit="1" customWidth="1"/>
    <col min="12546" max="12546" width="46.7109375" style="30" customWidth="1"/>
    <col min="12547" max="12547" width="8.5703125" style="30" customWidth="1"/>
    <col min="12548" max="12548" width="4.7109375" style="30" bestFit="1" customWidth="1"/>
    <col min="12549" max="12549" width="8.7109375" style="30" customWidth="1"/>
    <col min="12550" max="12550" width="11.28515625" style="30" customWidth="1"/>
    <col min="12551" max="12551" width="13.140625" style="30" customWidth="1"/>
    <col min="12552" max="12552" width="9.140625" style="30"/>
    <col min="12553" max="12553" width="10.5703125" style="30" bestFit="1" customWidth="1"/>
    <col min="12554" max="12554" width="11.5703125" style="30" bestFit="1" customWidth="1"/>
    <col min="12555" max="12799" width="9.140625" style="30"/>
    <col min="12800" max="12800" width="4.7109375" style="30" customWidth="1"/>
    <col min="12801" max="12801" width="6" style="30" bestFit="1" customWidth="1"/>
    <col min="12802" max="12802" width="46.7109375" style="30" customWidth="1"/>
    <col min="12803" max="12803" width="8.5703125" style="30" customWidth="1"/>
    <col min="12804" max="12804" width="4.7109375" style="30" bestFit="1" customWidth="1"/>
    <col min="12805" max="12805" width="8.7109375" style="30" customWidth="1"/>
    <col min="12806" max="12806" width="11.28515625" style="30" customWidth="1"/>
    <col min="12807" max="12807" width="13.140625" style="30" customWidth="1"/>
    <col min="12808" max="12808" width="9.140625" style="30"/>
    <col min="12809" max="12809" width="10.5703125" style="30" bestFit="1" customWidth="1"/>
    <col min="12810" max="12810" width="11.5703125" style="30" bestFit="1" customWidth="1"/>
    <col min="12811" max="13055" width="9.140625" style="30"/>
    <col min="13056" max="13056" width="4.7109375" style="30" customWidth="1"/>
    <col min="13057" max="13057" width="6" style="30" bestFit="1" customWidth="1"/>
    <col min="13058" max="13058" width="46.7109375" style="30" customWidth="1"/>
    <col min="13059" max="13059" width="8.5703125" style="30" customWidth="1"/>
    <col min="13060" max="13060" width="4.7109375" style="30" bestFit="1" customWidth="1"/>
    <col min="13061" max="13061" width="8.7109375" style="30" customWidth="1"/>
    <col min="13062" max="13062" width="11.28515625" style="30" customWidth="1"/>
    <col min="13063" max="13063" width="13.140625" style="30" customWidth="1"/>
    <col min="13064" max="13064" width="9.140625" style="30"/>
    <col min="13065" max="13065" width="10.5703125" style="30" bestFit="1" customWidth="1"/>
    <col min="13066" max="13066" width="11.5703125" style="30" bestFit="1" customWidth="1"/>
    <col min="13067" max="13311" width="9.140625" style="30"/>
    <col min="13312" max="13312" width="4.7109375" style="30" customWidth="1"/>
    <col min="13313" max="13313" width="6" style="30" bestFit="1" customWidth="1"/>
    <col min="13314" max="13314" width="46.7109375" style="30" customWidth="1"/>
    <col min="13315" max="13315" width="8.5703125" style="30" customWidth="1"/>
    <col min="13316" max="13316" width="4.7109375" style="30" bestFit="1" customWidth="1"/>
    <col min="13317" max="13317" width="8.7109375" style="30" customWidth="1"/>
    <col min="13318" max="13318" width="11.28515625" style="30" customWidth="1"/>
    <col min="13319" max="13319" width="13.140625" style="30" customWidth="1"/>
    <col min="13320" max="13320" width="9.140625" style="30"/>
    <col min="13321" max="13321" width="10.5703125" style="30" bestFit="1" customWidth="1"/>
    <col min="13322" max="13322" width="11.5703125" style="30" bestFit="1" customWidth="1"/>
    <col min="13323" max="13567" width="9.140625" style="30"/>
    <col min="13568" max="13568" width="4.7109375" style="30" customWidth="1"/>
    <col min="13569" max="13569" width="6" style="30" bestFit="1" customWidth="1"/>
    <col min="13570" max="13570" width="46.7109375" style="30" customWidth="1"/>
    <col min="13571" max="13571" width="8.5703125" style="30" customWidth="1"/>
    <col min="13572" max="13572" width="4.7109375" style="30" bestFit="1" customWidth="1"/>
    <col min="13573" max="13573" width="8.7109375" style="30" customWidth="1"/>
    <col min="13574" max="13574" width="11.28515625" style="30" customWidth="1"/>
    <col min="13575" max="13575" width="13.140625" style="30" customWidth="1"/>
    <col min="13576" max="13576" width="9.140625" style="30"/>
    <col min="13577" max="13577" width="10.5703125" style="30" bestFit="1" customWidth="1"/>
    <col min="13578" max="13578" width="11.5703125" style="30" bestFit="1" customWidth="1"/>
    <col min="13579" max="13823" width="9.140625" style="30"/>
    <col min="13824" max="13824" width="4.7109375" style="30" customWidth="1"/>
    <col min="13825" max="13825" width="6" style="30" bestFit="1" customWidth="1"/>
    <col min="13826" max="13826" width="46.7109375" style="30" customWidth="1"/>
    <col min="13827" max="13827" width="8.5703125" style="30" customWidth="1"/>
    <col min="13828" max="13828" width="4.7109375" style="30" bestFit="1" customWidth="1"/>
    <col min="13829" max="13829" width="8.7109375" style="30" customWidth="1"/>
    <col min="13830" max="13830" width="11.28515625" style="30" customWidth="1"/>
    <col min="13831" max="13831" width="13.140625" style="30" customWidth="1"/>
    <col min="13832" max="13832" width="9.140625" style="30"/>
    <col min="13833" max="13833" width="10.5703125" style="30" bestFit="1" customWidth="1"/>
    <col min="13834" max="13834" width="11.5703125" style="30" bestFit="1" customWidth="1"/>
    <col min="13835" max="14079" width="9.140625" style="30"/>
    <col min="14080" max="14080" width="4.7109375" style="30" customWidth="1"/>
    <col min="14081" max="14081" width="6" style="30" bestFit="1" customWidth="1"/>
    <col min="14082" max="14082" width="46.7109375" style="30" customWidth="1"/>
    <col min="14083" max="14083" width="8.5703125" style="30" customWidth="1"/>
    <col min="14084" max="14084" width="4.7109375" style="30" bestFit="1" customWidth="1"/>
    <col min="14085" max="14085" width="8.7109375" style="30" customWidth="1"/>
    <col min="14086" max="14086" width="11.28515625" style="30" customWidth="1"/>
    <col min="14087" max="14087" width="13.140625" style="30" customWidth="1"/>
    <col min="14088" max="14088" width="9.140625" style="30"/>
    <col min="14089" max="14089" width="10.5703125" style="30" bestFit="1" customWidth="1"/>
    <col min="14090" max="14090" width="11.5703125" style="30" bestFit="1" customWidth="1"/>
    <col min="14091" max="14335" width="9.140625" style="30"/>
    <col min="14336" max="14336" width="4.7109375" style="30" customWidth="1"/>
    <col min="14337" max="14337" width="6" style="30" bestFit="1" customWidth="1"/>
    <col min="14338" max="14338" width="46.7109375" style="30" customWidth="1"/>
    <col min="14339" max="14339" width="8.5703125" style="30" customWidth="1"/>
    <col min="14340" max="14340" width="4.7109375" style="30" bestFit="1" customWidth="1"/>
    <col min="14341" max="14341" width="8.7109375" style="30" customWidth="1"/>
    <col min="14342" max="14342" width="11.28515625" style="30" customWidth="1"/>
    <col min="14343" max="14343" width="13.140625" style="30" customWidth="1"/>
    <col min="14344" max="14344" width="9.140625" style="30"/>
    <col min="14345" max="14345" width="10.5703125" style="30" bestFit="1" customWidth="1"/>
    <col min="14346" max="14346" width="11.5703125" style="30" bestFit="1" customWidth="1"/>
    <col min="14347" max="14591" width="9.140625" style="30"/>
    <col min="14592" max="14592" width="4.7109375" style="30" customWidth="1"/>
    <col min="14593" max="14593" width="6" style="30" bestFit="1" customWidth="1"/>
    <col min="14594" max="14594" width="46.7109375" style="30" customWidth="1"/>
    <col min="14595" max="14595" width="8.5703125" style="30" customWidth="1"/>
    <col min="14596" max="14596" width="4.7109375" style="30" bestFit="1" customWidth="1"/>
    <col min="14597" max="14597" width="8.7109375" style="30" customWidth="1"/>
    <col min="14598" max="14598" width="11.28515625" style="30" customWidth="1"/>
    <col min="14599" max="14599" width="13.140625" style="30" customWidth="1"/>
    <col min="14600" max="14600" width="9.140625" style="30"/>
    <col min="14601" max="14601" width="10.5703125" style="30" bestFit="1" customWidth="1"/>
    <col min="14602" max="14602" width="11.5703125" style="30" bestFit="1" customWidth="1"/>
    <col min="14603" max="14847" width="9.140625" style="30"/>
    <col min="14848" max="14848" width="4.7109375" style="30" customWidth="1"/>
    <col min="14849" max="14849" width="6" style="30" bestFit="1" customWidth="1"/>
    <col min="14850" max="14850" width="46.7109375" style="30" customWidth="1"/>
    <col min="14851" max="14851" width="8.5703125" style="30" customWidth="1"/>
    <col min="14852" max="14852" width="4.7109375" style="30" bestFit="1" customWidth="1"/>
    <col min="14853" max="14853" width="8.7109375" style="30" customWidth="1"/>
    <col min="14854" max="14854" width="11.28515625" style="30" customWidth="1"/>
    <col min="14855" max="14855" width="13.140625" style="30" customWidth="1"/>
    <col min="14856" max="14856" width="9.140625" style="30"/>
    <col min="14857" max="14857" width="10.5703125" style="30" bestFit="1" customWidth="1"/>
    <col min="14858" max="14858" width="11.5703125" style="30" bestFit="1" customWidth="1"/>
    <col min="14859" max="15103" width="9.140625" style="30"/>
    <col min="15104" max="15104" width="4.7109375" style="30" customWidth="1"/>
    <col min="15105" max="15105" width="6" style="30" bestFit="1" customWidth="1"/>
    <col min="15106" max="15106" width="46.7109375" style="30" customWidth="1"/>
    <col min="15107" max="15107" width="8.5703125" style="30" customWidth="1"/>
    <col min="15108" max="15108" width="4.7109375" style="30" bestFit="1" customWidth="1"/>
    <col min="15109" max="15109" width="8.7109375" style="30" customWidth="1"/>
    <col min="15110" max="15110" width="11.28515625" style="30" customWidth="1"/>
    <col min="15111" max="15111" width="13.140625" style="30" customWidth="1"/>
    <col min="15112" max="15112" width="9.140625" style="30"/>
    <col min="15113" max="15113" width="10.5703125" style="30" bestFit="1" customWidth="1"/>
    <col min="15114" max="15114" width="11.5703125" style="30" bestFit="1" customWidth="1"/>
    <col min="15115" max="15359" width="9.140625" style="30"/>
    <col min="15360" max="15360" width="4.7109375" style="30" customWidth="1"/>
    <col min="15361" max="15361" width="6" style="30" bestFit="1" customWidth="1"/>
    <col min="15362" max="15362" width="46.7109375" style="30" customWidth="1"/>
    <col min="15363" max="15363" width="8.5703125" style="30" customWidth="1"/>
    <col min="15364" max="15364" width="4.7109375" style="30" bestFit="1" customWidth="1"/>
    <col min="15365" max="15365" width="8.7109375" style="30" customWidth="1"/>
    <col min="15366" max="15366" width="11.28515625" style="30" customWidth="1"/>
    <col min="15367" max="15367" width="13.140625" style="30" customWidth="1"/>
    <col min="15368" max="15368" width="9.140625" style="30"/>
    <col min="15369" max="15369" width="10.5703125" style="30" bestFit="1" customWidth="1"/>
    <col min="15370" max="15370" width="11.5703125" style="30" bestFit="1" customWidth="1"/>
    <col min="15371" max="15615" width="9.140625" style="30"/>
    <col min="15616" max="15616" width="4.7109375" style="30" customWidth="1"/>
    <col min="15617" max="15617" width="6" style="30" bestFit="1" customWidth="1"/>
    <col min="15618" max="15618" width="46.7109375" style="30" customWidth="1"/>
    <col min="15619" max="15619" width="8.5703125" style="30" customWidth="1"/>
    <col min="15620" max="15620" width="4.7109375" style="30" bestFit="1" customWidth="1"/>
    <col min="15621" max="15621" width="8.7109375" style="30" customWidth="1"/>
    <col min="15622" max="15622" width="11.28515625" style="30" customWidth="1"/>
    <col min="15623" max="15623" width="13.140625" style="30" customWidth="1"/>
    <col min="15624" max="15624" width="9.140625" style="30"/>
    <col min="15625" max="15625" width="10.5703125" style="30" bestFit="1" customWidth="1"/>
    <col min="15626" max="15626" width="11.5703125" style="30" bestFit="1" customWidth="1"/>
    <col min="15627" max="15871" width="9.140625" style="30"/>
    <col min="15872" max="15872" width="4.7109375" style="30" customWidth="1"/>
    <col min="15873" max="15873" width="6" style="30" bestFit="1" customWidth="1"/>
    <col min="15874" max="15874" width="46.7109375" style="30" customWidth="1"/>
    <col min="15875" max="15875" width="8.5703125" style="30" customWidth="1"/>
    <col min="15876" max="15876" width="4.7109375" style="30" bestFit="1" customWidth="1"/>
    <col min="15877" max="15877" width="8.7109375" style="30" customWidth="1"/>
    <col min="15878" max="15878" width="11.28515625" style="30" customWidth="1"/>
    <col min="15879" max="15879" width="13.140625" style="30" customWidth="1"/>
    <col min="15880" max="15880" width="9.140625" style="30"/>
    <col min="15881" max="15881" width="10.5703125" style="30" bestFit="1" customWidth="1"/>
    <col min="15882" max="15882" width="11.5703125" style="30" bestFit="1" customWidth="1"/>
    <col min="15883" max="16127" width="9.140625" style="30"/>
    <col min="16128" max="16128" width="4.7109375" style="30" customWidth="1"/>
    <col min="16129" max="16129" width="6" style="30" bestFit="1" customWidth="1"/>
    <col min="16130" max="16130" width="46.7109375" style="30" customWidth="1"/>
    <col min="16131" max="16131" width="8.5703125" style="30" customWidth="1"/>
    <col min="16132" max="16132" width="4.7109375" style="30" bestFit="1" customWidth="1"/>
    <col min="16133" max="16133" width="8.7109375" style="30" customWidth="1"/>
    <col min="16134" max="16134" width="11.28515625" style="30" customWidth="1"/>
    <col min="16135" max="16135" width="13.140625" style="30" customWidth="1"/>
    <col min="16136" max="16136" width="9.140625" style="30"/>
    <col min="16137" max="16137" width="10.5703125" style="30" bestFit="1" customWidth="1"/>
    <col min="16138" max="16138" width="11.5703125" style="30" bestFit="1" customWidth="1"/>
    <col min="16139" max="16384" width="9.140625" style="30"/>
  </cols>
  <sheetData>
    <row r="1" spans="1:6" s="404" customFormat="1" ht="15.75" x14ac:dyDescent="0.2">
      <c r="A1" s="25" t="s">
        <v>448</v>
      </c>
      <c r="B1" s="66" t="s">
        <v>6</v>
      </c>
      <c r="C1" s="402"/>
      <c r="D1" s="402"/>
      <c r="E1" s="403"/>
    </row>
    <row r="2" spans="1:6" s="404" customFormat="1" ht="15.75" x14ac:dyDescent="0.2">
      <c r="A2" s="25" t="s">
        <v>449</v>
      </c>
      <c r="B2" s="66" t="s">
        <v>7</v>
      </c>
      <c r="C2" s="402"/>
      <c r="D2" s="402"/>
      <c r="E2" s="403"/>
    </row>
    <row r="3" spans="1:6" s="404" customFormat="1" ht="15.75" x14ac:dyDescent="0.2">
      <c r="A3" s="25" t="s">
        <v>450</v>
      </c>
      <c r="B3" s="66" t="s">
        <v>451</v>
      </c>
      <c r="C3" s="402"/>
      <c r="D3" s="402"/>
      <c r="E3" s="403"/>
    </row>
    <row r="4" spans="1:6" x14ac:dyDescent="0.2">
      <c r="A4" s="232"/>
      <c r="B4" s="66" t="s">
        <v>452</v>
      </c>
      <c r="C4" s="405"/>
      <c r="D4" s="405"/>
      <c r="E4" s="28"/>
    </row>
    <row r="5" spans="1:6" ht="76.5" x14ac:dyDescent="0.2">
      <c r="A5" s="406" t="s">
        <v>0</v>
      </c>
      <c r="B5" s="407" t="s">
        <v>34</v>
      </c>
      <c r="C5" s="408" t="s">
        <v>8</v>
      </c>
      <c r="D5" s="409" t="s">
        <v>9</v>
      </c>
      <c r="E5" s="410" t="s">
        <v>453</v>
      </c>
      <c r="F5" s="410" t="s">
        <v>39</v>
      </c>
    </row>
    <row r="6" spans="1:6" x14ac:dyDescent="0.2">
      <c r="A6" s="97">
        <v>1</v>
      </c>
      <c r="B6" s="67"/>
      <c r="C6" s="31"/>
      <c r="D6" s="32"/>
      <c r="E6" s="33"/>
      <c r="F6" s="31"/>
    </row>
    <row r="7" spans="1:6" x14ac:dyDescent="0.2">
      <c r="A7" s="223"/>
      <c r="B7" s="66" t="s">
        <v>113</v>
      </c>
      <c r="C7" s="29"/>
      <c r="E7" s="28"/>
      <c r="F7" s="29"/>
    </row>
    <row r="8" spans="1:6" x14ac:dyDescent="0.2">
      <c r="A8" s="223"/>
      <c r="B8" s="411" t="s">
        <v>112</v>
      </c>
      <c r="C8" s="411"/>
      <c r="D8" s="411"/>
      <c r="E8" s="411"/>
      <c r="F8" s="314"/>
    </row>
    <row r="9" spans="1:6" x14ac:dyDescent="0.2">
      <c r="A9" s="223"/>
      <c r="B9" s="411"/>
      <c r="C9" s="411"/>
      <c r="D9" s="411"/>
      <c r="E9" s="411"/>
      <c r="F9" s="314"/>
    </row>
    <row r="10" spans="1:6" x14ac:dyDescent="0.2">
      <c r="A10" s="223"/>
      <c r="B10" s="73"/>
      <c r="C10" s="29"/>
      <c r="E10" s="28"/>
      <c r="F10" s="29"/>
    </row>
    <row r="11" spans="1:6" s="417" customFormat="1" x14ac:dyDescent="0.2">
      <c r="A11" s="412"/>
      <c r="B11" s="413"/>
      <c r="C11" s="414"/>
      <c r="D11" s="415"/>
      <c r="E11" s="414"/>
      <c r="F11" s="416"/>
    </row>
    <row r="12" spans="1:6" s="417" customFormat="1" x14ac:dyDescent="0.2">
      <c r="A12" s="418">
        <v>1</v>
      </c>
      <c r="B12" s="419" t="s">
        <v>454</v>
      </c>
      <c r="C12" s="420"/>
      <c r="D12" s="421"/>
      <c r="E12" s="420"/>
      <c r="F12" s="420"/>
    </row>
    <row r="13" spans="1:6" s="417" customFormat="1" ht="25.5" x14ac:dyDescent="0.2">
      <c r="A13" s="422"/>
      <c r="B13" s="423" t="s">
        <v>455</v>
      </c>
      <c r="F13" s="424"/>
    </row>
    <row r="14" spans="1:6" s="417" customFormat="1" x14ac:dyDescent="0.2">
      <c r="A14" s="422"/>
      <c r="B14" s="423"/>
      <c r="C14" s="420">
        <v>1</v>
      </c>
      <c r="D14" s="425" t="s">
        <v>137</v>
      </c>
      <c r="E14" s="443"/>
      <c r="F14" s="420">
        <f>+C14*E14</f>
        <v>0</v>
      </c>
    </row>
    <row r="15" spans="1:6" s="417" customFormat="1" x14ac:dyDescent="0.2">
      <c r="A15" s="426"/>
      <c r="B15" s="427"/>
      <c r="C15" s="428"/>
      <c r="D15" s="429"/>
      <c r="E15" s="428"/>
      <c r="F15" s="428"/>
    </row>
    <row r="16" spans="1:6" s="417" customFormat="1" x14ac:dyDescent="0.2">
      <c r="A16" s="412"/>
      <c r="B16" s="413"/>
      <c r="C16" s="414"/>
      <c r="D16" s="415"/>
      <c r="E16" s="414"/>
      <c r="F16" s="416"/>
    </row>
    <row r="17" spans="1:6" s="417" customFormat="1" x14ac:dyDescent="0.2">
      <c r="A17" s="418">
        <f>1+A12</f>
        <v>2</v>
      </c>
      <c r="B17" s="419" t="s">
        <v>456</v>
      </c>
      <c r="C17" s="420"/>
      <c r="D17" s="421"/>
      <c r="E17" s="420"/>
      <c r="F17" s="420"/>
    </row>
    <row r="18" spans="1:6" s="417" customFormat="1" ht="25.5" x14ac:dyDescent="0.2">
      <c r="A18" s="422"/>
      <c r="B18" s="423" t="s">
        <v>457</v>
      </c>
      <c r="F18" s="424"/>
    </row>
    <row r="19" spans="1:6" s="417" customFormat="1" x14ac:dyDescent="0.2">
      <c r="A19" s="422"/>
      <c r="B19" s="423"/>
      <c r="C19" s="420">
        <v>1</v>
      </c>
      <c r="D19" s="425" t="s">
        <v>137</v>
      </c>
      <c r="E19" s="443"/>
      <c r="F19" s="420">
        <f>+C19*E19</f>
        <v>0</v>
      </c>
    </row>
    <row r="20" spans="1:6" s="417" customFormat="1" x14ac:dyDescent="0.2">
      <c r="A20" s="426"/>
      <c r="B20" s="427"/>
      <c r="C20" s="428"/>
      <c r="D20" s="429"/>
      <c r="E20" s="428"/>
      <c r="F20" s="428"/>
    </row>
    <row r="21" spans="1:6" s="417" customFormat="1" x14ac:dyDescent="0.2">
      <c r="A21" s="430"/>
      <c r="B21" s="413"/>
      <c r="C21" s="414"/>
      <c r="D21" s="415"/>
      <c r="E21" s="414"/>
      <c r="F21" s="414"/>
    </row>
    <row r="22" spans="1:6" s="417" customFormat="1" x14ac:dyDescent="0.2">
      <c r="A22" s="418">
        <f>1+A17</f>
        <v>3</v>
      </c>
      <c r="B22" s="419" t="s">
        <v>458</v>
      </c>
      <c r="C22" s="420"/>
      <c r="D22" s="421"/>
      <c r="E22" s="420"/>
      <c r="F22" s="420"/>
    </row>
    <row r="23" spans="1:6" s="417" customFormat="1" ht="25.5" x14ac:dyDescent="0.2">
      <c r="A23" s="422"/>
      <c r="B23" s="423" t="s">
        <v>459</v>
      </c>
      <c r="F23" s="424"/>
    </row>
    <row r="24" spans="1:6" s="417" customFormat="1" x14ac:dyDescent="0.2">
      <c r="A24" s="422"/>
      <c r="B24" s="423"/>
      <c r="C24" s="431">
        <v>3.6</v>
      </c>
      <c r="D24" s="421" t="s">
        <v>460</v>
      </c>
      <c r="E24" s="443"/>
      <c r="F24" s="420">
        <f>+C24*E24</f>
        <v>0</v>
      </c>
    </row>
    <row r="25" spans="1:6" s="417" customFormat="1" x14ac:dyDescent="0.2">
      <c r="A25" s="426"/>
      <c r="B25" s="427"/>
      <c r="C25" s="428"/>
      <c r="D25" s="429"/>
      <c r="E25" s="428"/>
      <c r="F25" s="428"/>
    </row>
    <row r="26" spans="1:6" s="417" customFormat="1" x14ac:dyDescent="0.2">
      <c r="A26" s="412"/>
      <c r="B26" s="413"/>
      <c r="C26" s="414"/>
      <c r="D26" s="415"/>
      <c r="E26" s="414"/>
      <c r="F26" s="416"/>
    </row>
    <row r="27" spans="1:6" s="417" customFormat="1" x14ac:dyDescent="0.2">
      <c r="A27" s="418">
        <f>1+A22</f>
        <v>4</v>
      </c>
      <c r="B27" s="419" t="s">
        <v>461</v>
      </c>
      <c r="C27" s="420"/>
      <c r="D27" s="421"/>
      <c r="E27" s="420"/>
      <c r="F27" s="420"/>
    </row>
    <row r="28" spans="1:6" s="417" customFormat="1" x14ac:dyDescent="0.2">
      <c r="A28" s="422"/>
      <c r="B28" s="423" t="s">
        <v>462</v>
      </c>
      <c r="F28" s="424"/>
    </row>
    <row r="29" spans="1:6" s="417" customFormat="1" x14ac:dyDescent="0.2">
      <c r="A29" s="422"/>
      <c r="B29" s="423"/>
      <c r="C29" s="420">
        <v>60.6</v>
      </c>
      <c r="D29" s="421" t="s">
        <v>463</v>
      </c>
      <c r="E29" s="443"/>
      <c r="F29" s="420">
        <f>+C29*E29</f>
        <v>0</v>
      </c>
    </row>
    <row r="30" spans="1:6" s="417" customFormat="1" x14ac:dyDescent="0.2">
      <c r="A30" s="426"/>
      <c r="B30" s="427"/>
      <c r="C30" s="428"/>
      <c r="D30" s="429"/>
      <c r="E30" s="428"/>
      <c r="F30" s="428"/>
    </row>
    <row r="31" spans="1:6" s="417" customFormat="1" x14ac:dyDescent="0.2">
      <c r="A31" s="418"/>
      <c r="B31" s="423"/>
      <c r="C31" s="420"/>
      <c r="D31" s="421"/>
      <c r="E31" s="420"/>
      <c r="F31" s="420"/>
    </row>
    <row r="32" spans="1:6" s="417" customFormat="1" x14ac:dyDescent="0.2">
      <c r="A32" s="418">
        <f>1+A27</f>
        <v>5</v>
      </c>
      <c r="B32" s="419" t="s">
        <v>464</v>
      </c>
      <c r="C32" s="420"/>
      <c r="D32" s="421"/>
      <c r="E32" s="420"/>
      <c r="F32" s="420"/>
    </row>
    <row r="33" spans="1:6" s="417" customFormat="1" ht="25.5" x14ac:dyDescent="0.2">
      <c r="A33" s="422"/>
      <c r="B33" s="423" t="s">
        <v>465</v>
      </c>
      <c r="F33" s="424"/>
    </row>
    <row r="34" spans="1:6" s="417" customFormat="1" x14ac:dyDescent="0.2">
      <c r="A34" s="422"/>
      <c r="B34" s="423"/>
      <c r="C34" s="420">
        <v>48.12</v>
      </c>
      <c r="D34" s="421" t="s">
        <v>466</v>
      </c>
      <c r="E34" s="443"/>
      <c r="F34" s="420">
        <f>+C34*E34</f>
        <v>0</v>
      </c>
    </row>
    <row r="35" spans="1:6" s="417" customFormat="1" x14ac:dyDescent="0.2">
      <c r="A35" s="426"/>
      <c r="B35" s="427"/>
      <c r="C35" s="428"/>
      <c r="D35" s="429"/>
      <c r="E35" s="428"/>
      <c r="F35" s="428"/>
    </row>
    <row r="36" spans="1:6" s="417" customFormat="1" x14ac:dyDescent="0.2">
      <c r="A36" s="418"/>
      <c r="B36" s="423"/>
      <c r="C36" s="420"/>
      <c r="D36" s="421"/>
      <c r="E36" s="420"/>
      <c r="F36" s="420"/>
    </row>
    <row r="37" spans="1:6" s="417" customFormat="1" x14ac:dyDescent="0.2">
      <c r="A37" s="418">
        <f>1+A32</f>
        <v>6</v>
      </c>
      <c r="B37" s="419" t="s">
        <v>467</v>
      </c>
      <c r="C37" s="420"/>
      <c r="D37" s="421"/>
      <c r="E37" s="420"/>
      <c r="F37" s="420"/>
    </row>
    <row r="38" spans="1:6" s="417" customFormat="1" ht="25.5" x14ac:dyDescent="0.2">
      <c r="A38" s="422"/>
      <c r="B38" s="423" t="s">
        <v>468</v>
      </c>
      <c r="F38" s="424"/>
    </row>
    <row r="39" spans="1:6" s="417" customFormat="1" x14ac:dyDescent="0.2">
      <c r="A39" s="422"/>
      <c r="B39" s="423"/>
      <c r="C39" s="420">
        <v>5.8</v>
      </c>
      <c r="D39" s="421" t="s">
        <v>466</v>
      </c>
      <c r="E39" s="443"/>
      <c r="F39" s="420">
        <f>+C39*E39</f>
        <v>0</v>
      </c>
    </row>
    <row r="40" spans="1:6" s="417" customFormat="1" x14ac:dyDescent="0.2">
      <c r="A40" s="426"/>
      <c r="B40" s="427"/>
      <c r="C40" s="428"/>
      <c r="D40" s="429"/>
      <c r="E40" s="428"/>
      <c r="F40" s="428"/>
    </row>
    <row r="41" spans="1:6" s="417" customFormat="1" x14ac:dyDescent="0.2">
      <c r="A41" s="418"/>
      <c r="B41" s="423"/>
      <c r="C41" s="420"/>
      <c r="D41" s="421"/>
      <c r="E41" s="420"/>
      <c r="F41" s="420"/>
    </row>
    <row r="42" spans="1:6" s="417" customFormat="1" x14ac:dyDescent="0.2">
      <c r="A42" s="418">
        <f>1+A37</f>
        <v>7</v>
      </c>
      <c r="B42" s="419" t="s">
        <v>469</v>
      </c>
      <c r="C42" s="420"/>
      <c r="D42" s="421"/>
      <c r="E42" s="420"/>
      <c r="F42" s="420"/>
    </row>
    <row r="43" spans="1:6" s="417" customFormat="1" ht="51" x14ac:dyDescent="0.2">
      <c r="A43" s="422"/>
      <c r="B43" s="423" t="s">
        <v>470</v>
      </c>
      <c r="F43" s="424"/>
    </row>
    <row r="44" spans="1:6" s="417" customFormat="1" x14ac:dyDescent="0.2">
      <c r="A44" s="422"/>
      <c r="B44" s="423"/>
      <c r="C44" s="420">
        <v>12</v>
      </c>
      <c r="D44" s="425" t="s">
        <v>157</v>
      </c>
      <c r="E44" s="443"/>
      <c r="F44" s="420">
        <f>+C44*E44</f>
        <v>0</v>
      </c>
    </row>
    <row r="45" spans="1:6" s="417" customFormat="1" x14ac:dyDescent="0.2">
      <c r="A45" s="426"/>
      <c r="B45" s="427"/>
      <c r="C45" s="428"/>
      <c r="D45" s="429"/>
      <c r="E45" s="428"/>
      <c r="F45" s="428"/>
    </row>
    <row r="46" spans="1:6" s="417" customFormat="1" x14ac:dyDescent="0.2">
      <c r="A46" s="418"/>
      <c r="B46" s="423"/>
      <c r="C46" s="420"/>
      <c r="D46" s="421"/>
      <c r="E46" s="420"/>
      <c r="F46" s="420"/>
    </row>
    <row r="47" spans="1:6" s="417" customFormat="1" x14ac:dyDescent="0.2">
      <c r="A47" s="418">
        <f>1+A42</f>
        <v>8</v>
      </c>
      <c r="B47" s="419" t="s">
        <v>471</v>
      </c>
      <c r="C47" s="420"/>
      <c r="D47" s="421"/>
      <c r="E47" s="420"/>
      <c r="F47" s="420"/>
    </row>
    <row r="48" spans="1:6" s="417" customFormat="1" ht="51" x14ac:dyDescent="0.2">
      <c r="A48" s="422"/>
      <c r="B48" s="423" t="s">
        <v>472</v>
      </c>
      <c r="F48" s="424"/>
    </row>
    <row r="49" spans="1:6" s="417" customFormat="1" x14ac:dyDescent="0.2">
      <c r="A49" s="422"/>
      <c r="B49" s="423"/>
      <c r="C49" s="420">
        <v>4</v>
      </c>
      <c r="D49" s="425" t="s">
        <v>157</v>
      </c>
      <c r="E49" s="443"/>
      <c r="F49" s="420">
        <f>+C49*E49</f>
        <v>0</v>
      </c>
    </row>
    <row r="50" spans="1:6" s="417" customFormat="1" x14ac:dyDescent="0.2">
      <c r="A50" s="426"/>
      <c r="B50" s="427"/>
      <c r="C50" s="428"/>
      <c r="D50" s="429"/>
      <c r="E50" s="428"/>
      <c r="F50" s="428"/>
    </row>
    <row r="51" spans="1:6" s="417" customFormat="1" x14ac:dyDescent="0.2">
      <c r="A51" s="412"/>
      <c r="B51" s="413"/>
      <c r="C51" s="414"/>
      <c r="D51" s="415"/>
      <c r="E51" s="414"/>
      <c r="F51" s="414"/>
    </row>
    <row r="52" spans="1:6" s="417" customFormat="1" x14ac:dyDescent="0.2">
      <c r="A52" s="418">
        <f>1+A47</f>
        <v>9</v>
      </c>
      <c r="B52" s="419" t="s">
        <v>473</v>
      </c>
      <c r="C52" s="420"/>
      <c r="D52" s="421"/>
      <c r="E52" s="420"/>
      <c r="F52" s="420"/>
    </row>
    <row r="53" spans="1:6" s="417" customFormat="1" ht="38.25" x14ac:dyDescent="0.2">
      <c r="A53" s="422"/>
      <c r="B53" s="423" t="s">
        <v>474</v>
      </c>
      <c r="F53" s="424"/>
    </row>
    <row r="54" spans="1:6" s="417" customFormat="1" x14ac:dyDescent="0.2">
      <c r="A54" s="422"/>
      <c r="B54" s="423"/>
      <c r="C54" s="431">
        <v>141.28</v>
      </c>
      <c r="D54" s="421" t="s">
        <v>460</v>
      </c>
      <c r="E54" s="443"/>
      <c r="F54" s="420">
        <f>+C54*E54</f>
        <v>0</v>
      </c>
    </row>
    <row r="55" spans="1:6" s="417" customFormat="1" x14ac:dyDescent="0.2">
      <c r="A55" s="426"/>
      <c r="B55" s="427"/>
      <c r="C55" s="428"/>
      <c r="D55" s="429"/>
      <c r="E55" s="428"/>
      <c r="F55" s="428"/>
    </row>
    <row r="56" spans="1:6" s="417" customFormat="1" x14ac:dyDescent="0.2">
      <c r="A56" s="418"/>
      <c r="B56" s="423"/>
      <c r="C56" s="420"/>
      <c r="D56" s="421"/>
      <c r="E56" s="420"/>
      <c r="F56" s="420"/>
    </row>
    <row r="57" spans="1:6" s="417" customFormat="1" x14ac:dyDescent="0.2">
      <c r="A57" s="418">
        <f>1+A52</f>
        <v>10</v>
      </c>
      <c r="B57" s="419" t="s">
        <v>475</v>
      </c>
      <c r="C57" s="420"/>
      <c r="D57" s="421"/>
      <c r="E57" s="420"/>
      <c r="F57" s="420"/>
    </row>
    <row r="58" spans="1:6" s="417" customFormat="1" ht="38.25" x14ac:dyDescent="0.2">
      <c r="A58" s="422"/>
      <c r="B58" s="423" t="s">
        <v>476</v>
      </c>
      <c r="F58" s="424"/>
    </row>
    <row r="59" spans="1:6" s="417" customFormat="1" x14ac:dyDescent="0.2">
      <c r="A59" s="422"/>
      <c r="B59" s="423"/>
      <c r="C59" s="420">
        <v>6</v>
      </c>
      <c r="D59" s="421" t="s">
        <v>460</v>
      </c>
      <c r="E59" s="443"/>
      <c r="F59" s="420">
        <f>+C59*E59</f>
        <v>0</v>
      </c>
    </row>
    <row r="60" spans="1:6" s="417" customFormat="1" x14ac:dyDescent="0.2">
      <c r="A60" s="426"/>
      <c r="B60" s="427"/>
      <c r="C60" s="428"/>
      <c r="D60" s="429"/>
      <c r="E60" s="428"/>
      <c r="F60" s="428"/>
    </row>
    <row r="61" spans="1:6" s="417" customFormat="1" x14ac:dyDescent="0.2">
      <c r="A61" s="418"/>
      <c r="B61" s="423"/>
      <c r="C61" s="420"/>
      <c r="D61" s="421"/>
      <c r="E61" s="420"/>
      <c r="F61" s="420"/>
    </row>
    <row r="62" spans="1:6" s="417" customFormat="1" x14ac:dyDescent="0.2">
      <c r="A62" s="418">
        <f>1+A57</f>
        <v>11</v>
      </c>
      <c r="B62" s="419" t="s">
        <v>477</v>
      </c>
      <c r="C62" s="420"/>
      <c r="D62" s="421"/>
      <c r="E62" s="420"/>
      <c r="F62" s="420"/>
    </row>
    <row r="63" spans="1:6" s="417" customFormat="1" ht="38.25" x14ac:dyDescent="0.2">
      <c r="A63" s="422"/>
      <c r="B63" s="423" t="s">
        <v>478</v>
      </c>
      <c r="F63" s="424"/>
    </row>
    <row r="64" spans="1:6" s="417" customFormat="1" x14ac:dyDescent="0.2">
      <c r="A64" s="422"/>
      <c r="B64" s="423"/>
      <c r="C64" s="420">
        <v>60</v>
      </c>
      <c r="D64" s="421" t="s">
        <v>460</v>
      </c>
      <c r="E64" s="443"/>
      <c r="F64" s="420">
        <f>+C64*E64</f>
        <v>0</v>
      </c>
    </row>
    <row r="65" spans="1:6" s="417" customFormat="1" x14ac:dyDescent="0.2">
      <c r="A65" s="426"/>
      <c r="B65" s="427"/>
      <c r="C65" s="428"/>
      <c r="D65" s="429"/>
      <c r="E65" s="428"/>
      <c r="F65" s="428"/>
    </row>
    <row r="66" spans="1:6" s="417" customFormat="1" x14ac:dyDescent="0.2">
      <c r="A66" s="418"/>
      <c r="B66" s="423"/>
      <c r="C66" s="420"/>
      <c r="D66" s="421"/>
      <c r="E66" s="420"/>
      <c r="F66" s="420"/>
    </row>
    <row r="67" spans="1:6" s="417" customFormat="1" x14ac:dyDescent="0.2">
      <c r="A67" s="418">
        <f>1+A62</f>
        <v>12</v>
      </c>
      <c r="B67" s="419" t="s">
        <v>479</v>
      </c>
      <c r="C67" s="420"/>
      <c r="D67" s="421"/>
      <c r="E67" s="420"/>
      <c r="F67" s="420"/>
    </row>
    <row r="68" spans="1:6" s="417" customFormat="1" ht="38.25" x14ac:dyDescent="0.2">
      <c r="A68" s="422"/>
      <c r="B68" s="423" t="s">
        <v>480</v>
      </c>
      <c r="F68" s="424"/>
    </row>
    <row r="69" spans="1:6" s="417" customFormat="1" x14ac:dyDescent="0.2">
      <c r="A69" s="422"/>
      <c r="B69" s="423"/>
      <c r="C69" s="420">
        <v>68.430000000000007</v>
      </c>
      <c r="D69" s="421" t="s">
        <v>460</v>
      </c>
      <c r="E69" s="443"/>
      <c r="F69" s="420">
        <f>+C69*E69</f>
        <v>0</v>
      </c>
    </row>
    <row r="70" spans="1:6" s="417" customFormat="1" x14ac:dyDescent="0.2">
      <c r="A70" s="426"/>
      <c r="B70" s="427"/>
      <c r="C70" s="428"/>
      <c r="D70" s="429"/>
      <c r="E70" s="428"/>
      <c r="F70" s="428"/>
    </row>
    <row r="71" spans="1:6" s="417" customFormat="1" x14ac:dyDescent="0.2">
      <c r="A71" s="430"/>
      <c r="B71" s="432"/>
      <c r="C71" s="414"/>
      <c r="D71" s="415"/>
      <c r="E71" s="414"/>
      <c r="F71" s="414"/>
    </row>
    <row r="72" spans="1:6" s="417" customFormat="1" x14ac:dyDescent="0.2">
      <c r="A72" s="418">
        <f>1+A67</f>
        <v>13</v>
      </c>
      <c r="B72" s="419" t="s">
        <v>481</v>
      </c>
      <c r="C72" s="420"/>
      <c r="D72" s="421"/>
      <c r="E72" s="420"/>
      <c r="F72" s="420"/>
    </row>
    <row r="73" spans="1:6" s="417" customFormat="1" ht="25.5" x14ac:dyDescent="0.2">
      <c r="A73" s="418"/>
      <c r="B73" s="423" t="s">
        <v>482</v>
      </c>
      <c r="C73" s="420"/>
      <c r="D73" s="421"/>
      <c r="E73" s="420"/>
      <c r="F73" s="420"/>
    </row>
    <row r="74" spans="1:6" s="417" customFormat="1" x14ac:dyDescent="0.2">
      <c r="A74" s="418"/>
      <c r="B74" s="433"/>
      <c r="C74" s="420">
        <v>24</v>
      </c>
      <c r="D74" s="425" t="s">
        <v>460</v>
      </c>
      <c r="E74" s="443"/>
      <c r="F74" s="420">
        <f>+C74*E74</f>
        <v>0</v>
      </c>
    </row>
    <row r="75" spans="1:6" s="417" customFormat="1" x14ac:dyDescent="0.2">
      <c r="A75" s="434"/>
      <c r="B75" s="435"/>
      <c r="C75" s="428"/>
      <c r="D75" s="429"/>
      <c r="E75" s="428"/>
      <c r="F75" s="428"/>
    </row>
    <row r="76" spans="1:6" s="417" customFormat="1" x14ac:dyDescent="0.2">
      <c r="A76" s="430"/>
      <c r="B76" s="413"/>
      <c r="C76" s="414"/>
      <c r="D76" s="415"/>
      <c r="E76" s="414"/>
      <c r="F76" s="414"/>
    </row>
    <row r="77" spans="1:6" s="417" customFormat="1" x14ac:dyDescent="0.2">
      <c r="A77" s="418">
        <f>1+A72</f>
        <v>14</v>
      </c>
      <c r="B77" s="419" t="s">
        <v>483</v>
      </c>
      <c r="C77" s="420"/>
      <c r="D77" s="421"/>
      <c r="E77" s="420"/>
      <c r="F77" s="420"/>
    </row>
    <row r="78" spans="1:6" s="417" customFormat="1" ht="25.5" x14ac:dyDescent="0.2">
      <c r="A78" s="418"/>
      <c r="B78" s="423" t="s">
        <v>484</v>
      </c>
      <c r="C78" s="420"/>
      <c r="D78" s="421"/>
      <c r="E78" s="420"/>
      <c r="F78" s="420"/>
    </row>
    <row r="79" spans="1:6" s="417" customFormat="1" x14ac:dyDescent="0.2">
      <c r="A79" s="418"/>
      <c r="B79" s="423"/>
      <c r="C79" s="420">
        <v>8.68</v>
      </c>
      <c r="D79" s="421" t="s">
        <v>466</v>
      </c>
      <c r="E79" s="443"/>
      <c r="F79" s="420">
        <f>+C79*E79</f>
        <v>0</v>
      </c>
    </row>
    <row r="80" spans="1:6" s="417" customFormat="1" x14ac:dyDescent="0.2">
      <c r="A80" s="426"/>
      <c r="B80" s="427"/>
      <c r="C80" s="428"/>
      <c r="D80" s="429"/>
      <c r="E80" s="428"/>
      <c r="F80" s="428"/>
    </row>
    <row r="81" spans="1:8" s="417" customFormat="1" x14ac:dyDescent="0.2">
      <c r="A81" s="430"/>
      <c r="B81" s="413"/>
      <c r="C81" s="414"/>
      <c r="D81" s="415"/>
      <c r="E81" s="414"/>
      <c r="F81" s="414"/>
    </row>
    <row r="82" spans="1:8" s="417" customFormat="1" x14ac:dyDescent="0.2">
      <c r="A82" s="418">
        <f>1+A77</f>
        <v>15</v>
      </c>
      <c r="B82" s="419" t="s">
        <v>485</v>
      </c>
      <c r="C82" s="420"/>
      <c r="D82" s="421"/>
      <c r="E82" s="420"/>
      <c r="F82" s="420"/>
    </row>
    <row r="83" spans="1:8" s="417" customFormat="1" ht="25.5" x14ac:dyDescent="0.2">
      <c r="A83" s="422"/>
      <c r="B83" s="423" t="s">
        <v>486</v>
      </c>
      <c r="C83" s="420"/>
      <c r="D83" s="421"/>
      <c r="F83" s="424"/>
    </row>
    <row r="84" spans="1:8" s="417" customFormat="1" x14ac:dyDescent="0.2">
      <c r="A84" s="422"/>
      <c r="B84" s="423"/>
      <c r="C84" s="420">
        <v>87.28</v>
      </c>
      <c r="D84" s="421" t="s">
        <v>460</v>
      </c>
      <c r="E84" s="443"/>
      <c r="F84" s="420">
        <f>+C84*E84</f>
        <v>0</v>
      </c>
      <c r="G84" s="424"/>
    </row>
    <row r="85" spans="1:8" s="417" customFormat="1" x14ac:dyDescent="0.2">
      <c r="A85" s="426"/>
      <c r="B85" s="427"/>
      <c r="C85" s="428"/>
      <c r="D85" s="429"/>
      <c r="E85" s="428"/>
      <c r="F85" s="428"/>
    </row>
    <row r="86" spans="1:8" s="417" customFormat="1" x14ac:dyDescent="0.2">
      <c r="A86" s="430"/>
      <c r="B86" s="413"/>
      <c r="C86" s="414"/>
      <c r="D86" s="415"/>
      <c r="E86" s="414"/>
      <c r="F86" s="414"/>
    </row>
    <row r="87" spans="1:8" s="417" customFormat="1" x14ac:dyDescent="0.2">
      <c r="A87" s="418">
        <f>1+A82</f>
        <v>16</v>
      </c>
      <c r="B87" s="419" t="s">
        <v>487</v>
      </c>
      <c r="C87" s="420"/>
      <c r="D87" s="421"/>
      <c r="E87" s="420"/>
      <c r="F87" s="420"/>
    </row>
    <row r="88" spans="1:8" s="417" customFormat="1" ht="38.25" x14ac:dyDescent="0.2">
      <c r="A88" s="418"/>
      <c r="B88" s="423" t="s">
        <v>488</v>
      </c>
      <c r="C88" s="420"/>
      <c r="D88" s="421"/>
      <c r="E88" s="420"/>
      <c r="F88" s="420"/>
    </row>
    <row r="89" spans="1:8" s="417" customFormat="1" x14ac:dyDescent="0.2">
      <c r="A89" s="418"/>
      <c r="B89" s="423"/>
      <c r="C89" s="420">
        <v>0.91884999999999994</v>
      </c>
      <c r="D89" s="425" t="s">
        <v>460</v>
      </c>
      <c r="E89" s="443"/>
      <c r="F89" s="420">
        <f>+C89*E89</f>
        <v>0</v>
      </c>
    </row>
    <row r="90" spans="1:8" s="417" customFormat="1" x14ac:dyDescent="0.2">
      <c r="A90" s="426"/>
      <c r="B90" s="427"/>
      <c r="C90" s="428"/>
      <c r="D90" s="429"/>
      <c r="E90" s="428"/>
      <c r="F90" s="428"/>
    </row>
    <row r="91" spans="1:8" s="417" customFormat="1" x14ac:dyDescent="0.2">
      <c r="A91" s="430"/>
      <c r="B91" s="413"/>
      <c r="C91" s="414"/>
      <c r="D91" s="415"/>
      <c r="E91" s="414"/>
      <c r="F91" s="414"/>
    </row>
    <row r="92" spans="1:8" s="417" customFormat="1" x14ac:dyDescent="0.2">
      <c r="A92" s="418">
        <f>1+A87</f>
        <v>17</v>
      </c>
      <c r="B92" s="419" t="s">
        <v>489</v>
      </c>
      <c r="C92" s="420"/>
      <c r="D92" s="421"/>
      <c r="E92" s="420"/>
      <c r="F92" s="420"/>
    </row>
    <row r="93" spans="1:8" s="417" customFormat="1" ht="63.75" x14ac:dyDescent="0.2">
      <c r="A93" s="418"/>
      <c r="B93" s="423" t="s">
        <v>490</v>
      </c>
      <c r="C93" s="420"/>
      <c r="D93" s="421"/>
      <c r="E93" s="420"/>
      <c r="F93" s="420"/>
    </row>
    <row r="94" spans="1:8" s="417" customFormat="1" x14ac:dyDescent="0.2">
      <c r="A94" s="418"/>
      <c r="B94" s="423"/>
      <c r="C94" s="420">
        <v>0.57999999999999996</v>
      </c>
      <c r="D94" s="421" t="s">
        <v>460</v>
      </c>
      <c r="E94" s="443"/>
      <c r="F94" s="420">
        <f>+C94*E94</f>
        <v>0</v>
      </c>
    </row>
    <row r="95" spans="1:8" s="417" customFormat="1" x14ac:dyDescent="0.2">
      <c r="A95" s="426"/>
      <c r="B95" s="427"/>
      <c r="C95" s="428"/>
      <c r="D95" s="429"/>
      <c r="E95" s="428"/>
      <c r="F95" s="428"/>
      <c r="H95" s="436"/>
    </row>
    <row r="96" spans="1:8" s="417" customFormat="1" x14ac:dyDescent="0.2">
      <c r="A96" s="430"/>
      <c r="B96" s="413"/>
      <c r="C96" s="414"/>
      <c r="D96" s="415"/>
      <c r="E96" s="414"/>
      <c r="F96" s="414"/>
    </row>
    <row r="97" spans="1:8" s="417" customFormat="1" x14ac:dyDescent="0.2">
      <c r="A97" s="418">
        <f>1+A92</f>
        <v>18</v>
      </c>
      <c r="B97" s="419" t="s">
        <v>491</v>
      </c>
      <c r="C97" s="420"/>
      <c r="D97" s="421"/>
      <c r="E97" s="420"/>
      <c r="F97" s="420"/>
    </row>
    <row r="98" spans="1:8" s="417" customFormat="1" ht="63.75" x14ac:dyDescent="0.2">
      <c r="A98" s="418"/>
      <c r="B98" s="423" t="s">
        <v>492</v>
      </c>
      <c r="C98" s="420"/>
      <c r="D98" s="421"/>
      <c r="E98" s="420"/>
      <c r="F98" s="420"/>
    </row>
    <row r="99" spans="1:8" s="417" customFormat="1" x14ac:dyDescent="0.2">
      <c r="A99" s="418"/>
      <c r="B99" s="423"/>
      <c r="C99" s="420">
        <v>0.51</v>
      </c>
      <c r="D99" s="421" t="s">
        <v>460</v>
      </c>
      <c r="E99" s="443"/>
      <c r="F99" s="420">
        <f>+C99*E99</f>
        <v>0</v>
      </c>
    </row>
    <row r="100" spans="1:8" s="417" customFormat="1" x14ac:dyDescent="0.2">
      <c r="A100" s="426"/>
      <c r="B100" s="427"/>
      <c r="C100" s="428"/>
      <c r="D100" s="429"/>
      <c r="E100" s="428"/>
      <c r="F100" s="428"/>
    </row>
    <row r="101" spans="1:8" s="417" customFormat="1" x14ac:dyDescent="0.2">
      <c r="A101" s="430"/>
      <c r="B101" s="413"/>
      <c r="C101" s="414"/>
      <c r="D101" s="415"/>
      <c r="E101" s="414"/>
      <c r="F101" s="414"/>
    </row>
    <row r="102" spans="1:8" s="417" customFormat="1" x14ac:dyDescent="0.2">
      <c r="A102" s="418">
        <f>1+A97</f>
        <v>19</v>
      </c>
      <c r="B102" s="419" t="s">
        <v>493</v>
      </c>
      <c r="C102" s="420"/>
      <c r="D102" s="421"/>
      <c r="E102" s="420"/>
      <c r="F102" s="420"/>
    </row>
    <row r="103" spans="1:8" s="417" customFormat="1" ht="63.75" x14ac:dyDescent="0.2">
      <c r="A103" s="418"/>
      <c r="B103" s="423" t="s">
        <v>494</v>
      </c>
      <c r="C103" s="420"/>
      <c r="D103" s="421"/>
      <c r="E103" s="420"/>
      <c r="F103" s="420"/>
    </row>
    <row r="104" spans="1:8" s="417" customFormat="1" x14ac:dyDescent="0.2">
      <c r="A104" s="418"/>
      <c r="B104" s="423"/>
      <c r="C104" s="420">
        <v>1.268</v>
      </c>
      <c r="D104" s="421" t="s">
        <v>460</v>
      </c>
      <c r="E104" s="443"/>
      <c r="F104" s="420">
        <f>+C104*E104</f>
        <v>0</v>
      </c>
    </row>
    <row r="105" spans="1:8" s="417" customFormat="1" x14ac:dyDescent="0.2">
      <c r="A105" s="426"/>
      <c r="B105" s="427"/>
      <c r="C105" s="428"/>
      <c r="D105" s="429"/>
      <c r="E105" s="428"/>
      <c r="F105" s="428"/>
      <c r="H105" s="436"/>
    </row>
    <row r="106" spans="1:8" s="417" customFormat="1" x14ac:dyDescent="0.2">
      <c r="A106" s="430"/>
      <c r="B106" s="413"/>
      <c r="C106" s="414"/>
      <c r="D106" s="415"/>
      <c r="E106" s="414"/>
      <c r="F106" s="414"/>
    </row>
    <row r="107" spans="1:8" s="417" customFormat="1" x14ac:dyDescent="0.2">
      <c r="A107" s="418">
        <f>1+A102</f>
        <v>20</v>
      </c>
      <c r="B107" s="419" t="s">
        <v>495</v>
      </c>
      <c r="C107" s="420"/>
      <c r="D107" s="421"/>
      <c r="E107" s="420"/>
      <c r="F107" s="420"/>
    </row>
    <row r="108" spans="1:8" s="417" customFormat="1" ht="51" x14ac:dyDescent="0.2">
      <c r="A108" s="418"/>
      <c r="B108" s="423" t="s">
        <v>496</v>
      </c>
      <c r="C108" s="420"/>
      <c r="D108" s="421"/>
      <c r="E108" s="420"/>
      <c r="F108" s="420"/>
    </row>
    <row r="109" spans="1:8" s="417" customFormat="1" x14ac:dyDescent="0.2">
      <c r="A109" s="418"/>
      <c r="B109" s="423"/>
      <c r="C109" s="420">
        <v>3.9920000000000009</v>
      </c>
      <c r="D109" s="421" t="s">
        <v>460</v>
      </c>
      <c r="E109" s="443"/>
      <c r="F109" s="420">
        <f>+C109*E109</f>
        <v>0</v>
      </c>
    </row>
    <row r="110" spans="1:8" s="417" customFormat="1" x14ac:dyDescent="0.2">
      <c r="A110" s="426"/>
      <c r="B110" s="427"/>
      <c r="C110" s="428"/>
      <c r="D110" s="429"/>
      <c r="E110" s="428"/>
      <c r="F110" s="428"/>
    </row>
    <row r="111" spans="1:8" s="417" customFormat="1" x14ac:dyDescent="0.2">
      <c r="A111" s="430"/>
      <c r="B111" s="413"/>
      <c r="C111" s="414"/>
      <c r="D111" s="415"/>
      <c r="E111" s="414"/>
      <c r="F111" s="414"/>
    </row>
    <row r="112" spans="1:8" s="417" customFormat="1" x14ac:dyDescent="0.2">
      <c r="A112" s="418">
        <f>1+A107</f>
        <v>21</v>
      </c>
      <c r="B112" s="419" t="s">
        <v>497</v>
      </c>
      <c r="C112" s="420"/>
      <c r="D112" s="421"/>
      <c r="E112" s="420"/>
      <c r="F112" s="420"/>
    </row>
    <row r="113" spans="1:6" s="417" customFormat="1" ht="51" x14ac:dyDescent="0.2">
      <c r="A113" s="418"/>
      <c r="B113" s="423" t="s">
        <v>498</v>
      </c>
      <c r="C113" s="420"/>
      <c r="D113" s="421"/>
      <c r="E113" s="420"/>
      <c r="F113" s="420"/>
    </row>
    <row r="114" spans="1:6" s="417" customFormat="1" x14ac:dyDescent="0.2">
      <c r="A114" s="418"/>
      <c r="B114" s="423"/>
      <c r="C114" s="420">
        <v>1.0478999999999998</v>
      </c>
      <c r="D114" s="421" t="s">
        <v>460</v>
      </c>
      <c r="E114" s="443"/>
      <c r="F114" s="420">
        <f>+C114*E114</f>
        <v>0</v>
      </c>
    </row>
    <row r="115" spans="1:6" s="417" customFormat="1" x14ac:dyDescent="0.2">
      <c r="A115" s="426"/>
      <c r="B115" s="427"/>
      <c r="C115" s="428"/>
      <c r="D115" s="429"/>
      <c r="E115" s="428"/>
      <c r="F115" s="428"/>
    </row>
    <row r="116" spans="1:6" s="417" customFormat="1" x14ac:dyDescent="0.2">
      <c r="A116" s="430"/>
      <c r="B116" s="413"/>
      <c r="C116" s="414"/>
      <c r="D116" s="415"/>
      <c r="E116" s="414"/>
      <c r="F116" s="414"/>
    </row>
    <row r="117" spans="1:6" s="417" customFormat="1" x14ac:dyDescent="0.2">
      <c r="A117" s="418">
        <f>1+A112</f>
        <v>22</v>
      </c>
      <c r="B117" s="419" t="s">
        <v>499</v>
      </c>
      <c r="C117" s="420"/>
      <c r="D117" s="421"/>
      <c r="E117" s="420"/>
      <c r="F117" s="420"/>
    </row>
    <row r="118" spans="1:6" s="417" customFormat="1" ht="63.75" x14ac:dyDescent="0.2">
      <c r="A118" s="418"/>
      <c r="B118" s="423" t="s">
        <v>500</v>
      </c>
      <c r="C118" s="420"/>
      <c r="D118" s="421"/>
      <c r="E118" s="420"/>
      <c r="F118" s="420"/>
    </row>
    <row r="119" spans="1:6" s="417" customFormat="1" x14ac:dyDescent="0.2">
      <c r="A119" s="418"/>
      <c r="B119" s="423"/>
      <c r="C119" s="420">
        <v>0.17707999999999999</v>
      </c>
      <c r="D119" s="421" t="s">
        <v>460</v>
      </c>
      <c r="E119" s="443"/>
      <c r="F119" s="420">
        <f>+C119*E119</f>
        <v>0</v>
      </c>
    </row>
    <row r="120" spans="1:6" s="417" customFormat="1" x14ac:dyDescent="0.2">
      <c r="A120" s="426"/>
      <c r="B120" s="427"/>
      <c r="C120" s="428"/>
      <c r="D120" s="429"/>
      <c r="E120" s="428"/>
      <c r="F120" s="428"/>
    </row>
    <row r="121" spans="1:6" s="417" customFormat="1" x14ac:dyDescent="0.2">
      <c r="A121" s="430"/>
      <c r="B121" s="413"/>
      <c r="C121" s="414"/>
      <c r="D121" s="415"/>
      <c r="E121" s="414"/>
      <c r="F121" s="414"/>
    </row>
    <row r="122" spans="1:6" s="417" customFormat="1" x14ac:dyDescent="0.2">
      <c r="A122" s="418">
        <f>1+A117</f>
        <v>23</v>
      </c>
      <c r="B122" s="419" t="s">
        <v>501</v>
      </c>
      <c r="C122" s="420"/>
      <c r="D122" s="421"/>
      <c r="E122" s="437"/>
      <c r="F122" s="437"/>
    </row>
    <row r="123" spans="1:6" s="417" customFormat="1" ht="25.5" x14ac:dyDescent="0.2">
      <c r="A123" s="418"/>
      <c r="B123" s="423" t="s">
        <v>502</v>
      </c>
      <c r="C123" s="420"/>
      <c r="D123" s="421"/>
      <c r="E123" s="437"/>
      <c r="F123" s="437"/>
    </row>
    <row r="124" spans="1:6" s="417" customFormat="1" x14ac:dyDescent="0.2">
      <c r="A124" s="418"/>
      <c r="B124" s="423"/>
      <c r="C124" s="420">
        <v>623.32999999999993</v>
      </c>
      <c r="D124" s="421" t="s">
        <v>35</v>
      </c>
      <c r="E124" s="443"/>
      <c r="F124" s="420">
        <f>+C124*E124</f>
        <v>0</v>
      </c>
    </row>
    <row r="125" spans="1:6" s="417" customFormat="1" x14ac:dyDescent="0.2">
      <c r="A125" s="426"/>
      <c r="B125" s="427"/>
      <c r="C125" s="428"/>
      <c r="D125" s="429"/>
      <c r="E125" s="428"/>
      <c r="F125" s="428"/>
    </row>
    <row r="126" spans="1:6" s="417" customFormat="1" x14ac:dyDescent="0.2">
      <c r="A126" s="430"/>
      <c r="B126" s="413"/>
      <c r="C126" s="414"/>
      <c r="D126" s="415"/>
      <c r="E126" s="414"/>
      <c r="F126" s="414"/>
    </row>
    <row r="127" spans="1:6" s="417" customFormat="1" x14ac:dyDescent="0.2">
      <c r="A127" s="418">
        <f>1+A122</f>
        <v>24</v>
      </c>
      <c r="B127" s="419" t="s">
        <v>503</v>
      </c>
      <c r="C127" s="420"/>
      <c r="D127" s="421"/>
      <c r="E127" s="420"/>
      <c r="F127" s="420"/>
    </row>
    <row r="128" spans="1:6" s="417" customFormat="1" ht="25.5" x14ac:dyDescent="0.2">
      <c r="A128" s="418"/>
      <c r="B128" s="423" t="s">
        <v>504</v>
      </c>
      <c r="C128" s="420"/>
      <c r="D128" s="421"/>
      <c r="E128" s="420"/>
      <c r="F128" s="420"/>
    </row>
    <row r="129" spans="1:7" s="417" customFormat="1" x14ac:dyDescent="0.2">
      <c r="A129" s="418"/>
      <c r="B129" s="423"/>
      <c r="C129" s="420">
        <v>325.77</v>
      </c>
      <c r="D129" s="421" t="s">
        <v>35</v>
      </c>
      <c r="E129" s="443"/>
      <c r="F129" s="420">
        <f>+C129*E129</f>
        <v>0</v>
      </c>
      <c r="G129" s="424"/>
    </row>
    <row r="130" spans="1:7" s="417" customFormat="1" x14ac:dyDescent="0.2">
      <c r="A130" s="426"/>
      <c r="B130" s="427"/>
      <c r="C130" s="428"/>
      <c r="D130" s="429"/>
      <c r="E130" s="428"/>
      <c r="F130" s="428"/>
    </row>
    <row r="131" spans="1:7" s="417" customFormat="1" x14ac:dyDescent="0.2">
      <c r="A131" s="430"/>
      <c r="B131" s="413"/>
      <c r="C131" s="414"/>
      <c r="D131" s="415"/>
      <c r="E131" s="414"/>
      <c r="F131" s="414"/>
    </row>
    <row r="132" spans="1:7" s="417" customFormat="1" x14ac:dyDescent="0.2">
      <c r="A132" s="418">
        <f>1+A127</f>
        <v>25</v>
      </c>
      <c r="B132" s="419" t="s">
        <v>505</v>
      </c>
      <c r="C132" s="420"/>
      <c r="D132" s="421"/>
      <c r="E132" s="420"/>
      <c r="F132" s="420"/>
    </row>
    <row r="133" spans="1:7" s="417" customFormat="1" ht="25.5" x14ac:dyDescent="0.2">
      <c r="A133" s="438"/>
      <c r="B133" s="433" t="s">
        <v>506</v>
      </c>
      <c r="F133" s="424"/>
    </row>
    <row r="134" spans="1:7" s="417" customFormat="1" x14ac:dyDescent="0.2">
      <c r="A134" s="438"/>
      <c r="B134" s="433"/>
      <c r="C134" s="420">
        <v>334.52</v>
      </c>
      <c r="D134" s="421" t="s">
        <v>35</v>
      </c>
      <c r="E134" s="443"/>
      <c r="F134" s="420">
        <f>+C134*E134</f>
        <v>0</v>
      </c>
    </row>
    <row r="135" spans="1:7" s="417" customFormat="1" x14ac:dyDescent="0.2">
      <c r="A135" s="426"/>
      <c r="B135" s="427"/>
      <c r="C135" s="428"/>
      <c r="D135" s="429"/>
      <c r="E135" s="428"/>
      <c r="F135" s="428"/>
    </row>
    <row r="136" spans="1:7" s="417" customFormat="1" x14ac:dyDescent="0.2">
      <c r="A136" s="430"/>
      <c r="B136" s="413"/>
      <c r="C136" s="414"/>
      <c r="D136" s="415"/>
      <c r="E136" s="414"/>
      <c r="F136" s="414"/>
    </row>
    <row r="137" spans="1:7" s="417" customFormat="1" x14ac:dyDescent="0.2">
      <c r="A137" s="418">
        <f>1+A132</f>
        <v>26</v>
      </c>
      <c r="B137" s="419" t="s">
        <v>507</v>
      </c>
      <c r="C137" s="420"/>
      <c r="D137" s="421"/>
      <c r="E137" s="420"/>
      <c r="F137" s="420"/>
    </row>
    <row r="138" spans="1:7" s="417" customFormat="1" ht="25.5" x14ac:dyDescent="0.2">
      <c r="A138" s="418"/>
      <c r="B138" s="423" t="s">
        <v>508</v>
      </c>
      <c r="C138" s="420"/>
      <c r="D138" s="421"/>
      <c r="E138" s="420"/>
      <c r="F138" s="420"/>
    </row>
    <row r="139" spans="1:7" s="417" customFormat="1" x14ac:dyDescent="0.2">
      <c r="A139" s="418"/>
      <c r="B139" s="423"/>
      <c r="C139" s="420">
        <v>7.5500000000000007</v>
      </c>
      <c r="D139" s="425" t="s">
        <v>460</v>
      </c>
      <c r="E139" s="443"/>
      <c r="F139" s="420">
        <f>+C139*E139</f>
        <v>0</v>
      </c>
    </row>
    <row r="140" spans="1:7" s="417" customFormat="1" x14ac:dyDescent="0.2">
      <c r="A140" s="426"/>
      <c r="B140" s="427"/>
      <c r="C140" s="428"/>
      <c r="D140" s="429"/>
      <c r="E140" s="428"/>
      <c r="F140" s="428"/>
    </row>
    <row r="141" spans="1:7" s="417" customFormat="1" x14ac:dyDescent="0.2">
      <c r="A141" s="430"/>
      <c r="B141" s="413"/>
      <c r="C141" s="414"/>
      <c r="D141" s="415"/>
      <c r="E141" s="414"/>
      <c r="F141" s="414"/>
    </row>
    <row r="142" spans="1:7" s="417" customFormat="1" x14ac:dyDescent="0.2">
      <c r="A142" s="418">
        <f>1+A137</f>
        <v>27</v>
      </c>
      <c r="B142" s="419" t="s">
        <v>509</v>
      </c>
      <c r="C142" s="420"/>
      <c r="D142" s="421"/>
      <c r="E142" s="420"/>
      <c r="F142" s="420"/>
    </row>
    <row r="143" spans="1:7" s="417" customFormat="1" x14ac:dyDescent="0.2">
      <c r="A143" s="418"/>
      <c r="B143" s="423" t="s">
        <v>510</v>
      </c>
      <c r="C143" s="420"/>
      <c r="D143" s="421"/>
      <c r="E143" s="420"/>
      <c r="F143" s="420"/>
    </row>
    <row r="144" spans="1:7" s="417" customFormat="1" x14ac:dyDescent="0.2">
      <c r="A144" s="418"/>
      <c r="B144" s="423"/>
      <c r="C144" s="420">
        <v>42.839999999999996</v>
      </c>
      <c r="D144" s="425" t="s">
        <v>466</v>
      </c>
      <c r="E144" s="443"/>
      <c r="F144" s="420">
        <f>+C144*E144</f>
        <v>0</v>
      </c>
    </row>
    <row r="145" spans="1:8" s="417" customFormat="1" x14ac:dyDescent="0.2">
      <c r="A145" s="426"/>
      <c r="B145" s="427"/>
      <c r="C145" s="428"/>
      <c r="D145" s="429"/>
      <c r="E145" s="428"/>
      <c r="F145" s="428"/>
    </row>
    <row r="146" spans="1:8" s="417" customFormat="1" x14ac:dyDescent="0.2">
      <c r="A146" s="430"/>
      <c r="B146" s="413"/>
      <c r="C146" s="414"/>
      <c r="D146" s="415"/>
      <c r="E146" s="414"/>
      <c r="F146" s="414"/>
    </row>
    <row r="147" spans="1:8" s="417" customFormat="1" x14ac:dyDescent="0.2">
      <c r="A147" s="418">
        <f>1+A142</f>
        <v>28</v>
      </c>
      <c r="B147" s="419" t="s">
        <v>511</v>
      </c>
      <c r="C147" s="420"/>
      <c r="D147" s="421"/>
      <c r="E147" s="420"/>
      <c r="F147" s="420"/>
    </row>
    <row r="148" spans="1:8" s="417" customFormat="1" ht="25.5" x14ac:dyDescent="0.2">
      <c r="A148" s="418"/>
      <c r="B148" s="423" t="s">
        <v>512</v>
      </c>
      <c r="C148" s="420"/>
      <c r="D148" s="421"/>
      <c r="E148" s="420"/>
      <c r="F148" s="420"/>
    </row>
    <row r="149" spans="1:8" s="417" customFormat="1" x14ac:dyDescent="0.2">
      <c r="A149" s="418"/>
      <c r="B149" s="423"/>
      <c r="C149" s="420">
        <v>0.57599999999999996</v>
      </c>
      <c r="D149" s="425" t="s">
        <v>466</v>
      </c>
      <c r="E149" s="443"/>
      <c r="F149" s="420">
        <f>+C149*E149</f>
        <v>0</v>
      </c>
    </row>
    <row r="150" spans="1:8" s="417" customFormat="1" x14ac:dyDescent="0.2">
      <c r="A150" s="426"/>
      <c r="B150" s="427"/>
      <c r="C150" s="428"/>
      <c r="D150" s="429"/>
      <c r="E150" s="428"/>
      <c r="F150" s="428"/>
      <c r="H150" s="436"/>
    </row>
    <row r="151" spans="1:8" s="417" customFormat="1" x14ac:dyDescent="0.2">
      <c r="A151" s="430"/>
      <c r="B151" s="413"/>
      <c r="C151" s="414"/>
      <c r="D151" s="415"/>
      <c r="E151" s="414"/>
      <c r="F151" s="414"/>
    </row>
    <row r="152" spans="1:8" s="417" customFormat="1" x14ac:dyDescent="0.2">
      <c r="A152" s="418">
        <f>1+A147</f>
        <v>29</v>
      </c>
      <c r="B152" s="419" t="s">
        <v>513</v>
      </c>
      <c r="C152" s="420"/>
      <c r="D152" s="421"/>
      <c r="E152" s="420"/>
      <c r="F152" s="420"/>
    </row>
    <row r="153" spans="1:8" s="417" customFormat="1" ht="25.5" x14ac:dyDescent="0.2">
      <c r="A153" s="418"/>
      <c r="B153" s="423" t="s">
        <v>514</v>
      </c>
      <c r="C153" s="420"/>
      <c r="D153" s="421"/>
      <c r="E153" s="420"/>
      <c r="F153" s="420"/>
    </row>
    <row r="154" spans="1:8" s="417" customFormat="1" x14ac:dyDescent="0.2">
      <c r="A154" s="418"/>
      <c r="B154" s="423"/>
      <c r="C154" s="420">
        <v>0.88000000000000012</v>
      </c>
      <c r="D154" s="425" t="s">
        <v>466</v>
      </c>
      <c r="E154" s="443"/>
      <c r="F154" s="420">
        <f>+C154*E154</f>
        <v>0</v>
      </c>
    </row>
    <row r="155" spans="1:8" s="417" customFormat="1" x14ac:dyDescent="0.2">
      <c r="A155" s="426"/>
      <c r="B155" s="427"/>
      <c r="C155" s="428"/>
      <c r="D155" s="429"/>
      <c r="E155" s="428"/>
      <c r="F155" s="428"/>
      <c r="H155" s="436"/>
    </row>
    <row r="156" spans="1:8" s="417" customFormat="1" x14ac:dyDescent="0.2">
      <c r="A156" s="430"/>
      <c r="B156" s="413"/>
      <c r="C156" s="414"/>
      <c r="D156" s="415"/>
      <c r="E156" s="414"/>
      <c r="F156" s="414"/>
    </row>
    <row r="157" spans="1:8" s="417" customFormat="1" ht="25.5" x14ac:dyDescent="0.2">
      <c r="A157" s="418">
        <f>1+A152</f>
        <v>30</v>
      </c>
      <c r="B157" s="419" t="s">
        <v>515</v>
      </c>
      <c r="C157" s="420"/>
      <c r="D157" s="421"/>
      <c r="E157" s="437"/>
      <c r="F157" s="437"/>
    </row>
    <row r="158" spans="1:8" s="417" customFormat="1" ht="63.75" x14ac:dyDescent="0.2">
      <c r="A158" s="418"/>
      <c r="B158" s="423" t="s">
        <v>516</v>
      </c>
      <c r="C158" s="420"/>
      <c r="D158" s="421"/>
      <c r="E158" s="437"/>
      <c r="F158" s="437"/>
    </row>
    <row r="159" spans="1:8" s="417" customFormat="1" x14ac:dyDescent="0.2">
      <c r="A159" s="418"/>
      <c r="B159" s="423"/>
      <c r="C159" s="420">
        <v>7.54</v>
      </c>
      <c r="D159" s="421" t="s">
        <v>466</v>
      </c>
      <c r="E159" s="443"/>
      <c r="F159" s="420">
        <f>+C159*E159</f>
        <v>0</v>
      </c>
    </row>
    <row r="160" spans="1:8" s="417" customFormat="1" x14ac:dyDescent="0.2">
      <c r="A160" s="426"/>
      <c r="B160" s="427"/>
      <c r="C160" s="428"/>
      <c r="D160" s="429"/>
      <c r="E160" s="428"/>
      <c r="F160" s="428"/>
    </row>
    <row r="161" spans="1:8" s="417" customFormat="1" x14ac:dyDescent="0.2">
      <c r="A161" s="430"/>
      <c r="B161" s="413"/>
      <c r="C161" s="414"/>
      <c r="D161" s="415"/>
      <c r="E161" s="414"/>
      <c r="F161" s="414"/>
    </row>
    <row r="162" spans="1:8" s="417" customFormat="1" x14ac:dyDescent="0.2">
      <c r="A162" s="418">
        <f>1+A157</f>
        <v>31</v>
      </c>
      <c r="B162" s="419" t="s">
        <v>517</v>
      </c>
      <c r="C162" s="420"/>
      <c r="D162" s="421"/>
      <c r="E162" s="420"/>
      <c r="F162" s="420"/>
    </row>
    <row r="163" spans="1:8" s="417" customFormat="1" ht="25.5" x14ac:dyDescent="0.2">
      <c r="A163" s="418"/>
      <c r="B163" s="423" t="s">
        <v>518</v>
      </c>
      <c r="C163" s="420"/>
      <c r="D163" s="421"/>
      <c r="E163" s="420"/>
      <c r="F163" s="420"/>
    </row>
    <row r="164" spans="1:8" s="417" customFormat="1" x14ac:dyDescent="0.2">
      <c r="A164" s="418"/>
      <c r="B164" s="423"/>
      <c r="C164" s="420">
        <v>2.4299999999999997</v>
      </c>
      <c r="D164" s="425" t="s">
        <v>466</v>
      </c>
      <c r="E164" s="443"/>
      <c r="F164" s="420">
        <f>+C164*E164</f>
        <v>0</v>
      </c>
    </row>
    <row r="165" spans="1:8" s="417" customFormat="1" x14ac:dyDescent="0.2">
      <c r="A165" s="426"/>
      <c r="B165" s="427"/>
      <c r="C165" s="428"/>
      <c r="D165" s="429"/>
      <c r="E165" s="428"/>
      <c r="F165" s="428"/>
    </row>
    <row r="166" spans="1:8" s="417" customFormat="1" x14ac:dyDescent="0.2">
      <c r="A166" s="430"/>
      <c r="B166" s="413"/>
      <c r="C166" s="414"/>
      <c r="D166" s="415"/>
      <c r="E166" s="414"/>
      <c r="F166" s="414"/>
    </row>
    <row r="167" spans="1:8" s="417" customFormat="1" x14ac:dyDescent="0.2">
      <c r="A167" s="418">
        <f>1+A162</f>
        <v>32</v>
      </c>
      <c r="B167" s="419" t="s">
        <v>519</v>
      </c>
      <c r="C167" s="420"/>
      <c r="D167" s="421"/>
      <c r="E167" s="420"/>
      <c r="F167" s="420"/>
    </row>
    <row r="168" spans="1:8" s="417" customFormat="1" ht="63.75" x14ac:dyDescent="0.2">
      <c r="A168" s="418"/>
      <c r="B168" s="423" t="s">
        <v>520</v>
      </c>
      <c r="C168" s="420"/>
      <c r="D168" s="421"/>
      <c r="E168" s="420"/>
      <c r="F168" s="420"/>
    </row>
    <row r="169" spans="1:8" s="417" customFormat="1" x14ac:dyDescent="0.2">
      <c r="A169" s="418"/>
      <c r="B169" s="423"/>
      <c r="C169" s="420">
        <v>2.7596000000000003</v>
      </c>
      <c r="D169" s="425" t="s">
        <v>466</v>
      </c>
      <c r="E169" s="443"/>
      <c r="F169" s="420">
        <f>+C169*E169</f>
        <v>0</v>
      </c>
    </row>
    <row r="170" spans="1:8" s="417" customFormat="1" x14ac:dyDescent="0.2">
      <c r="A170" s="426"/>
      <c r="B170" s="427"/>
      <c r="C170" s="428"/>
      <c r="D170" s="429"/>
      <c r="E170" s="428"/>
      <c r="F170" s="428"/>
      <c r="H170" s="436"/>
    </row>
    <row r="171" spans="1:8" s="417" customFormat="1" x14ac:dyDescent="0.2">
      <c r="A171" s="430"/>
      <c r="B171" s="413"/>
      <c r="C171" s="414"/>
      <c r="D171" s="415"/>
      <c r="E171" s="414"/>
      <c r="F171" s="414"/>
    </row>
    <row r="172" spans="1:8" s="417" customFormat="1" x14ac:dyDescent="0.2">
      <c r="A172" s="418">
        <f>1+A167</f>
        <v>33</v>
      </c>
      <c r="B172" s="419" t="s">
        <v>521</v>
      </c>
      <c r="C172" s="420"/>
      <c r="D172" s="421"/>
      <c r="E172" s="420"/>
      <c r="F172" s="420"/>
    </row>
    <row r="173" spans="1:8" s="417" customFormat="1" ht="51" x14ac:dyDescent="0.2">
      <c r="A173" s="418"/>
      <c r="B173" s="423" t="s">
        <v>522</v>
      </c>
      <c r="C173" s="420"/>
      <c r="D173" s="421"/>
      <c r="E173" s="420"/>
      <c r="F173" s="420"/>
    </row>
    <row r="174" spans="1:8" s="417" customFormat="1" x14ac:dyDescent="0.2">
      <c r="A174" s="418"/>
      <c r="B174" s="423"/>
      <c r="C174" s="420">
        <v>1</v>
      </c>
      <c r="D174" s="425" t="s">
        <v>137</v>
      </c>
      <c r="E174" s="443"/>
      <c r="F174" s="420">
        <f>+C174*E174</f>
        <v>0</v>
      </c>
    </row>
    <row r="175" spans="1:8" s="417" customFormat="1" x14ac:dyDescent="0.2">
      <c r="A175" s="426"/>
      <c r="B175" s="427"/>
      <c r="C175" s="428"/>
      <c r="D175" s="429"/>
      <c r="E175" s="428"/>
      <c r="F175" s="428"/>
    </row>
    <row r="176" spans="1:8" s="417" customFormat="1" x14ac:dyDescent="0.2">
      <c r="A176" s="430"/>
      <c r="B176" s="413"/>
      <c r="C176" s="414"/>
      <c r="D176" s="415"/>
      <c r="E176" s="414"/>
      <c r="F176" s="414"/>
    </row>
    <row r="177" spans="1:6" s="417" customFormat="1" x14ac:dyDescent="0.2">
      <c r="A177" s="418">
        <f>1+A172</f>
        <v>34</v>
      </c>
      <c r="B177" s="419" t="s">
        <v>523</v>
      </c>
      <c r="C177" s="420"/>
      <c r="D177" s="421"/>
      <c r="E177" s="420"/>
      <c r="F177" s="420"/>
    </row>
    <row r="178" spans="1:6" s="417" customFormat="1" ht="51" x14ac:dyDescent="0.2">
      <c r="A178" s="418"/>
      <c r="B178" s="423" t="s">
        <v>524</v>
      </c>
      <c r="C178" s="420"/>
      <c r="D178" s="421"/>
      <c r="E178" s="420"/>
      <c r="F178" s="420"/>
    </row>
    <row r="179" spans="1:6" s="417" customFormat="1" x14ac:dyDescent="0.2">
      <c r="A179" s="418"/>
      <c r="B179" s="423"/>
      <c r="C179" s="420">
        <v>1</v>
      </c>
      <c r="D179" s="421" t="s">
        <v>137</v>
      </c>
      <c r="E179" s="443"/>
      <c r="F179" s="420">
        <f>+C179*E179</f>
        <v>0</v>
      </c>
    </row>
    <row r="180" spans="1:6" s="417" customFormat="1" x14ac:dyDescent="0.2">
      <c r="A180" s="426"/>
      <c r="B180" s="427"/>
      <c r="C180" s="428"/>
      <c r="D180" s="429"/>
      <c r="E180" s="428"/>
      <c r="F180" s="428"/>
    </row>
    <row r="181" spans="1:6" s="417" customFormat="1" x14ac:dyDescent="0.2">
      <c r="A181" s="430"/>
      <c r="B181" s="413"/>
      <c r="C181" s="414"/>
      <c r="D181" s="415"/>
      <c r="E181" s="414"/>
      <c r="F181" s="414"/>
    </row>
    <row r="182" spans="1:6" s="417" customFormat="1" x14ac:dyDescent="0.2">
      <c r="A182" s="418">
        <f>1+A177</f>
        <v>35</v>
      </c>
      <c r="B182" s="419" t="s">
        <v>525</v>
      </c>
      <c r="C182" s="420"/>
      <c r="D182" s="421"/>
      <c r="E182" s="420"/>
      <c r="F182" s="420"/>
    </row>
    <row r="183" spans="1:6" s="417" customFormat="1" ht="51" x14ac:dyDescent="0.2">
      <c r="A183" s="418"/>
      <c r="B183" s="423" t="s">
        <v>526</v>
      </c>
      <c r="C183" s="420"/>
      <c r="D183" s="421"/>
      <c r="E183" s="420"/>
      <c r="F183" s="420"/>
    </row>
    <row r="184" spans="1:6" s="417" customFormat="1" x14ac:dyDescent="0.2">
      <c r="A184" s="418"/>
      <c r="B184" s="423"/>
      <c r="C184" s="420">
        <v>11.940000000000001</v>
      </c>
      <c r="D184" s="421" t="s">
        <v>466</v>
      </c>
      <c r="E184" s="443"/>
      <c r="F184" s="420">
        <f>+C184*E184</f>
        <v>0</v>
      </c>
    </row>
    <row r="185" spans="1:6" s="417" customFormat="1" x14ac:dyDescent="0.2">
      <c r="A185" s="426"/>
      <c r="B185" s="427"/>
      <c r="C185" s="428"/>
      <c r="D185" s="429"/>
      <c r="E185" s="428"/>
      <c r="F185" s="428"/>
    </row>
    <row r="186" spans="1:6" s="417" customFormat="1" x14ac:dyDescent="0.2">
      <c r="A186" s="430"/>
      <c r="B186" s="413"/>
      <c r="C186" s="414"/>
      <c r="D186" s="415"/>
      <c r="E186" s="414"/>
      <c r="F186" s="414"/>
    </row>
    <row r="187" spans="1:6" s="417" customFormat="1" x14ac:dyDescent="0.2">
      <c r="A187" s="418">
        <f>1+A182</f>
        <v>36</v>
      </c>
      <c r="B187" s="419" t="s">
        <v>527</v>
      </c>
      <c r="C187" s="420"/>
      <c r="D187" s="421"/>
      <c r="E187" s="420"/>
      <c r="F187" s="420"/>
    </row>
    <row r="188" spans="1:6" s="417" customFormat="1" x14ac:dyDescent="0.2">
      <c r="A188" s="418"/>
      <c r="B188" s="423" t="s">
        <v>528</v>
      </c>
      <c r="C188" s="420"/>
      <c r="D188" s="421"/>
      <c r="E188" s="420"/>
      <c r="F188" s="420"/>
    </row>
    <row r="189" spans="1:6" s="417" customFormat="1" x14ac:dyDescent="0.2">
      <c r="A189" s="418"/>
      <c r="B189" s="423"/>
      <c r="C189" s="420">
        <v>11.940000000000001</v>
      </c>
      <c r="D189" s="421" t="s">
        <v>466</v>
      </c>
      <c r="E189" s="443"/>
      <c r="F189" s="420">
        <f>+C189*E189</f>
        <v>0</v>
      </c>
    </row>
    <row r="190" spans="1:6" s="417" customFormat="1" x14ac:dyDescent="0.2">
      <c r="A190" s="426"/>
      <c r="B190" s="427"/>
      <c r="C190" s="428"/>
      <c r="D190" s="429"/>
      <c r="E190" s="428"/>
      <c r="F190" s="428"/>
    </row>
    <row r="191" spans="1:6" s="417" customFormat="1" x14ac:dyDescent="0.2">
      <c r="A191" s="430"/>
      <c r="B191" s="413"/>
      <c r="C191" s="414"/>
      <c r="D191" s="415"/>
      <c r="E191" s="414"/>
      <c r="F191" s="414"/>
    </row>
    <row r="192" spans="1:6" s="417" customFormat="1" x14ac:dyDescent="0.2">
      <c r="A192" s="418">
        <f>1+A187</f>
        <v>37</v>
      </c>
      <c r="B192" s="419" t="s">
        <v>529</v>
      </c>
      <c r="C192" s="420"/>
      <c r="D192" s="421"/>
      <c r="E192" s="420"/>
      <c r="F192" s="420"/>
    </row>
    <row r="193" spans="1:6" s="417" customFormat="1" ht="38.25" x14ac:dyDescent="0.2">
      <c r="A193" s="418"/>
      <c r="B193" s="423" t="s">
        <v>530</v>
      </c>
      <c r="C193" s="420"/>
      <c r="D193" s="421"/>
      <c r="E193" s="420"/>
      <c r="F193" s="420"/>
    </row>
    <row r="194" spans="1:6" s="417" customFormat="1" x14ac:dyDescent="0.2">
      <c r="A194" s="418"/>
      <c r="B194" s="423"/>
      <c r="C194" s="420">
        <v>1</v>
      </c>
      <c r="D194" s="425" t="s">
        <v>137</v>
      </c>
      <c r="E194" s="443"/>
      <c r="F194" s="420">
        <f>+C194*E194</f>
        <v>0</v>
      </c>
    </row>
    <row r="195" spans="1:6" s="417" customFormat="1" x14ac:dyDescent="0.2">
      <c r="A195" s="426"/>
      <c r="B195" s="427"/>
      <c r="C195" s="428"/>
      <c r="D195" s="429"/>
      <c r="E195" s="428"/>
      <c r="F195" s="428"/>
    </row>
    <row r="196" spans="1:6" s="417" customFormat="1" x14ac:dyDescent="0.2">
      <c r="A196" s="430"/>
      <c r="B196" s="413"/>
      <c r="C196" s="414"/>
      <c r="D196" s="415"/>
      <c r="E196" s="414"/>
      <c r="F196" s="414"/>
    </row>
    <row r="197" spans="1:6" s="417" customFormat="1" x14ac:dyDescent="0.2">
      <c r="A197" s="418">
        <f>1+A192</f>
        <v>38</v>
      </c>
      <c r="B197" s="419" t="s">
        <v>531</v>
      </c>
      <c r="C197" s="420"/>
      <c r="D197" s="421"/>
      <c r="E197" s="420"/>
      <c r="F197" s="420"/>
    </row>
    <row r="198" spans="1:6" s="417" customFormat="1" ht="51" x14ac:dyDescent="0.2">
      <c r="A198" s="418"/>
      <c r="B198" s="423" t="s">
        <v>532</v>
      </c>
      <c r="C198" s="420"/>
      <c r="D198" s="421"/>
      <c r="E198" s="420"/>
      <c r="F198" s="420"/>
    </row>
    <row r="199" spans="1:6" s="417" customFormat="1" x14ac:dyDescent="0.2">
      <c r="A199" s="418"/>
      <c r="B199" s="423"/>
      <c r="C199" s="420">
        <v>12</v>
      </c>
      <c r="D199" s="425" t="s">
        <v>157</v>
      </c>
      <c r="E199" s="443"/>
      <c r="F199" s="420">
        <f>+C199*E199</f>
        <v>0</v>
      </c>
    </row>
    <row r="200" spans="1:6" s="417" customFormat="1" x14ac:dyDescent="0.2">
      <c r="A200" s="426"/>
      <c r="B200" s="427"/>
      <c r="C200" s="428"/>
      <c r="D200" s="429"/>
      <c r="E200" s="428"/>
      <c r="F200" s="428"/>
    </row>
    <row r="201" spans="1:6" s="417" customFormat="1" x14ac:dyDescent="0.2">
      <c r="A201" s="430"/>
      <c r="B201" s="413"/>
      <c r="C201" s="414"/>
      <c r="D201" s="415"/>
      <c r="E201" s="414"/>
      <c r="F201" s="414"/>
    </row>
    <row r="202" spans="1:6" s="417" customFormat="1" x14ac:dyDescent="0.2">
      <c r="A202" s="418">
        <f>1+A197</f>
        <v>39</v>
      </c>
      <c r="B202" s="419" t="s">
        <v>533</v>
      </c>
      <c r="C202" s="420"/>
      <c r="D202" s="421"/>
      <c r="E202" s="420"/>
      <c r="F202" s="420"/>
    </row>
    <row r="203" spans="1:6" s="417" customFormat="1" ht="51" x14ac:dyDescent="0.2">
      <c r="A203" s="418"/>
      <c r="B203" s="423" t="s">
        <v>534</v>
      </c>
      <c r="C203" s="420"/>
      <c r="D203" s="421"/>
      <c r="E203" s="420"/>
      <c r="F203" s="420"/>
    </row>
    <row r="204" spans="1:6" s="417" customFormat="1" x14ac:dyDescent="0.2">
      <c r="A204" s="418"/>
      <c r="B204" s="423"/>
      <c r="C204" s="420">
        <v>4</v>
      </c>
      <c r="D204" s="425" t="s">
        <v>157</v>
      </c>
      <c r="E204" s="443"/>
      <c r="F204" s="420">
        <f>+C204*E204</f>
        <v>0</v>
      </c>
    </row>
    <row r="205" spans="1:6" s="417" customFormat="1" x14ac:dyDescent="0.2">
      <c r="A205" s="426"/>
      <c r="B205" s="427"/>
      <c r="C205" s="428"/>
      <c r="D205" s="429"/>
      <c r="E205" s="428"/>
      <c r="F205" s="428"/>
    </row>
    <row r="206" spans="1:6" s="417" customFormat="1" x14ac:dyDescent="0.2">
      <c r="A206" s="430"/>
      <c r="B206" s="413"/>
      <c r="C206" s="414"/>
      <c r="D206" s="415"/>
      <c r="E206" s="414"/>
      <c r="F206" s="414"/>
    </row>
    <row r="207" spans="1:6" s="417" customFormat="1" x14ac:dyDescent="0.2">
      <c r="A207" s="418">
        <f>1+A202</f>
        <v>40</v>
      </c>
      <c r="B207" s="419" t="s">
        <v>535</v>
      </c>
      <c r="C207" s="420"/>
      <c r="D207" s="421"/>
      <c r="E207" s="420"/>
      <c r="F207" s="420"/>
    </row>
    <row r="208" spans="1:6" s="417" customFormat="1" x14ac:dyDescent="0.2">
      <c r="A208" s="418"/>
      <c r="B208" s="423" t="s">
        <v>536</v>
      </c>
      <c r="C208" s="420"/>
      <c r="D208" s="421"/>
      <c r="E208" s="420"/>
      <c r="F208" s="420"/>
    </row>
    <row r="209" spans="1:6" s="417" customFormat="1" x14ac:dyDescent="0.2">
      <c r="A209" s="418"/>
      <c r="B209" s="423"/>
      <c r="C209" s="420">
        <v>10</v>
      </c>
      <c r="D209" s="421" t="s">
        <v>412</v>
      </c>
      <c r="E209" s="443"/>
      <c r="F209" s="420">
        <f>+C209*E209</f>
        <v>0</v>
      </c>
    </row>
    <row r="210" spans="1:6" s="417" customFormat="1" x14ac:dyDescent="0.2">
      <c r="A210" s="426"/>
      <c r="B210" s="427"/>
      <c r="C210" s="428"/>
      <c r="D210" s="429"/>
      <c r="E210" s="428"/>
      <c r="F210" s="428"/>
    </row>
    <row r="211" spans="1:6" s="417" customFormat="1" x14ac:dyDescent="0.2">
      <c r="A211" s="430"/>
      <c r="B211" s="413"/>
      <c r="C211" s="414"/>
      <c r="D211" s="415"/>
      <c r="E211" s="414"/>
      <c r="F211" s="414"/>
    </row>
    <row r="212" spans="1:6" s="417" customFormat="1" x14ac:dyDescent="0.2">
      <c r="A212" s="418">
        <f>1+A207</f>
        <v>41</v>
      </c>
      <c r="B212" s="419" t="s">
        <v>537</v>
      </c>
      <c r="C212" s="420"/>
      <c r="D212" s="421"/>
      <c r="E212" s="420"/>
      <c r="F212" s="420"/>
    </row>
    <row r="213" spans="1:6" s="417" customFormat="1" ht="63.75" x14ac:dyDescent="0.2">
      <c r="A213" s="418"/>
      <c r="B213" s="423" t="s">
        <v>538</v>
      </c>
      <c r="C213" s="420"/>
      <c r="D213" s="421"/>
      <c r="E213" s="420"/>
      <c r="F213" s="420"/>
    </row>
    <row r="214" spans="1:6" s="417" customFormat="1" x14ac:dyDescent="0.2">
      <c r="A214" s="418"/>
      <c r="B214" s="423"/>
      <c r="C214" s="420">
        <v>1</v>
      </c>
      <c r="D214" s="421" t="s">
        <v>137</v>
      </c>
      <c r="E214" s="443"/>
      <c r="F214" s="420">
        <f>+C214*E214</f>
        <v>0</v>
      </c>
    </row>
    <row r="215" spans="1:6" s="417" customFormat="1" x14ac:dyDescent="0.2">
      <c r="A215" s="426"/>
      <c r="B215" s="427"/>
      <c r="C215" s="428"/>
      <c r="D215" s="429"/>
      <c r="E215" s="428"/>
      <c r="F215" s="428"/>
    </row>
    <row r="216" spans="1:6" s="417" customFormat="1" x14ac:dyDescent="0.2">
      <c r="A216" s="430"/>
      <c r="B216" s="413"/>
      <c r="C216" s="414"/>
      <c r="D216" s="415"/>
      <c r="E216" s="414"/>
      <c r="F216" s="414"/>
    </row>
    <row r="217" spans="1:6" s="417" customFormat="1" x14ac:dyDescent="0.2">
      <c r="A217" s="418">
        <f>1+A212</f>
        <v>42</v>
      </c>
      <c r="B217" s="419" t="s">
        <v>539</v>
      </c>
      <c r="C217" s="420"/>
      <c r="D217" s="421"/>
      <c r="E217" s="420"/>
      <c r="F217" s="420"/>
    </row>
    <row r="218" spans="1:6" s="417" customFormat="1" ht="76.5" x14ac:dyDescent="0.2">
      <c r="A218" s="418"/>
      <c r="B218" s="423" t="s">
        <v>540</v>
      </c>
      <c r="C218" s="420"/>
      <c r="D218" s="421"/>
      <c r="E218" s="420"/>
      <c r="F218" s="420"/>
    </row>
    <row r="219" spans="1:6" s="417" customFormat="1" x14ac:dyDescent="0.2">
      <c r="A219" s="418"/>
      <c r="B219" s="423"/>
      <c r="C219" s="420">
        <v>1</v>
      </c>
      <c r="D219" s="421" t="s">
        <v>137</v>
      </c>
      <c r="E219" s="443"/>
      <c r="F219" s="420">
        <f>+C219*E219</f>
        <v>0</v>
      </c>
    </row>
    <row r="220" spans="1:6" s="417" customFormat="1" x14ac:dyDescent="0.2">
      <c r="A220" s="426"/>
      <c r="B220" s="427"/>
      <c r="C220" s="428"/>
      <c r="D220" s="429"/>
      <c r="E220" s="428"/>
      <c r="F220" s="428"/>
    </row>
    <row r="221" spans="1:6" s="417" customFormat="1" x14ac:dyDescent="0.2">
      <c r="A221" s="430"/>
      <c r="B221" s="413"/>
      <c r="C221" s="414"/>
      <c r="D221" s="415"/>
      <c r="E221" s="414"/>
      <c r="F221" s="414"/>
    </row>
    <row r="222" spans="1:6" s="417" customFormat="1" x14ac:dyDescent="0.2">
      <c r="A222" s="418">
        <f>1+A217</f>
        <v>43</v>
      </c>
      <c r="B222" s="419" t="s">
        <v>541</v>
      </c>
      <c r="C222" s="420"/>
      <c r="D222" s="421"/>
      <c r="E222" s="420"/>
      <c r="F222" s="420"/>
    </row>
    <row r="223" spans="1:6" s="417" customFormat="1" ht="38.25" x14ac:dyDescent="0.2">
      <c r="A223" s="418"/>
      <c r="B223" s="423" t="s">
        <v>542</v>
      </c>
      <c r="C223" s="420"/>
      <c r="D223" s="421"/>
      <c r="E223" s="420"/>
      <c r="F223" s="420"/>
    </row>
    <row r="224" spans="1:6" s="417" customFormat="1" x14ac:dyDescent="0.2">
      <c r="A224" s="418"/>
      <c r="B224" s="423"/>
      <c r="C224" s="420">
        <v>1</v>
      </c>
      <c r="D224" s="421" t="s">
        <v>137</v>
      </c>
      <c r="E224" s="443"/>
      <c r="F224" s="420">
        <f>+C224*E224</f>
        <v>0</v>
      </c>
    </row>
    <row r="225" spans="1:6" s="417" customFormat="1" x14ac:dyDescent="0.2">
      <c r="A225" s="434"/>
      <c r="B225" s="427"/>
      <c r="C225" s="428"/>
      <c r="D225" s="429"/>
      <c r="E225" s="428"/>
      <c r="F225" s="428"/>
    </row>
    <row r="226" spans="1:6" s="417" customFormat="1" x14ac:dyDescent="0.2">
      <c r="A226" s="412"/>
      <c r="B226" s="413"/>
      <c r="C226" s="414"/>
      <c r="D226" s="415"/>
      <c r="E226" s="414"/>
      <c r="F226" s="416"/>
    </row>
    <row r="227" spans="1:6" s="417" customFormat="1" x14ac:dyDescent="0.2">
      <c r="A227" s="418">
        <f>1+A222</f>
        <v>44</v>
      </c>
      <c r="B227" s="419" t="s">
        <v>543</v>
      </c>
      <c r="C227" s="420"/>
      <c r="D227" s="421"/>
      <c r="E227" s="420"/>
      <c r="F227" s="420"/>
    </row>
    <row r="228" spans="1:6" s="417" customFormat="1" ht="38.25" x14ac:dyDescent="0.2">
      <c r="A228" s="418"/>
      <c r="B228" s="423" t="s">
        <v>544</v>
      </c>
      <c r="C228" s="420"/>
      <c r="D228" s="421"/>
      <c r="E228" s="420"/>
      <c r="F228" s="420"/>
    </row>
    <row r="229" spans="1:6" s="417" customFormat="1" x14ac:dyDescent="0.2">
      <c r="A229" s="418"/>
      <c r="B229" s="423"/>
      <c r="C229" s="420">
        <v>1</v>
      </c>
      <c r="D229" s="421" t="s">
        <v>137</v>
      </c>
      <c r="E229" s="443"/>
      <c r="F229" s="420">
        <f>+C229*E229</f>
        <v>0</v>
      </c>
    </row>
    <row r="230" spans="1:6" s="417" customFormat="1" x14ac:dyDescent="0.2">
      <c r="A230" s="426"/>
      <c r="B230" s="427"/>
      <c r="C230" s="428"/>
      <c r="D230" s="429"/>
      <c r="E230" s="428"/>
      <c r="F230" s="428"/>
    </row>
    <row r="231" spans="1:6" s="417" customFormat="1" x14ac:dyDescent="0.2">
      <c r="A231" s="430"/>
      <c r="B231" s="413"/>
      <c r="C231" s="414"/>
      <c r="D231" s="415"/>
      <c r="E231" s="414"/>
      <c r="F231" s="414"/>
    </row>
    <row r="232" spans="1:6" s="417" customFormat="1" x14ac:dyDescent="0.2">
      <c r="A232" s="418">
        <f>1+A227</f>
        <v>45</v>
      </c>
      <c r="B232" s="419" t="s">
        <v>545</v>
      </c>
      <c r="C232" s="420"/>
      <c r="D232" s="421"/>
      <c r="E232" s="420"/>
      <c r="F232" s="420"/>
    </row>
    <row r="233" spans="1:6" s="417" customFormat="1" ht="38.25" x14ac:dyDescent="0.2">
      <c r="A233" s="438"/>
      <c r="B233" s="423" t="s">
        <v>546</v>
      </c>
      <c r="F233" s="424"/>
    </row>
    <row r="234" spans="1:6" s="417" customFormat="1" x14ac:dyDescent="0.2">
      <c r="A234" s="438"/>
      <c r="B234" s="423"/>
      <c r="C234" s="420">
        <v>48.12</v>
      </c>
      <c r="D234" s="421" t="s">
        <v>466</v>
      </c>
      <c r="E234" s="443"/>
      <c r="F234" s="420">
        <f>+C234*E234</f>
        <v>0</v>
      </c>
    </row>
    <row r="235" spans="1:6" s="417" customFormat="1" x14ac:dyDescent="0.2">
      <c r="A235" s="426"/>
      <c r="B235" s="427"/>
      <c r="C235" s="428"/>
      <c r="D235" s="429"/>
      <c r="E235" s="428"/>
      <c r="F235" s="428"/>
    </row>
    <row r="236" spans="1:6" s="417" customFormat="1" x14ac:dyDescent="0.2">
      <c r="A236" s="430"/>
      <c r="B236" s="413"/>
      <c r="C236" s="414"/>
      <c r="D236" s="415"/>
      <c r="E236" s="414"/>
      <c r="F236" s="414"/>
    </row>
    <row r="237" spans="1:6" s="417" customFormat="1" x14ac:dyDescent="0.2">
      <c r="A237" s="418">
        <f>1+A232</f>
        <v>46</v>
      </c>
      <c r="B237" s="419" t="s">
        <v>547</v>
      </c>
      <c r="C237" s="420"/>
      <c r="D237" s="421"/>
      <c r="E237" s="420"/>
      <c r="F237" s="420"/>
    </row>
    <row r="238" spans="1:6" s="417" customFormat="1" ht="38.25" x14ac:dyDescent="0.2">
      <c r="A238" s="438"/>
      <c r="B238" s="423" t="s">
        <v>548</v>
      </c>
      <c r="F238" s="424"/>
    </row>
    <row r="239" spans="1:6" s="417" customFormat="1" x14ac:dyDescent="0.2">
      <c r="A239" s="438"/>
      <c r="B239" s="423"/>
      <c r="C239" s="420">
        <v>53.919999999999995</v>
      </c>
      <c r="D239" s="421" t="s">
        <v>466</v>
      </c>
      <c r="E239" s="443"/>
      <c r="F239" s="420">
        <f>+C239*E239</f>
        <v>0</v>
      </c>
    </row>
    <row r="240" spans="1:6" s="417" customFormat="1" x14ac:dyDescent="0.2">
      <c r="A240" s="426"/>
      <c r="B240" s="427"/>
      <c r="C240" s="428"/>
      <c r="D240" s="429"/>
      <c r="E240" s="428"/>
      <c r="F240" s="428"/>
    </row>
    <row r="241" spans="1:6" s="417" customFormat="1" x14ac:dyDescent="0.2">
      <c r="A241" s="430"/>
      <c r="B241" s="413"/>
      <c r="C241" s="414"/>
      <c r="D241" s="415"/>
      <c r="E241" s="414"/>
      <c r="F241" s="414"/>
    </row>
    <row r="242" spans="1:6" s="417" customFormat="1" x14ac:dyDescent="0.2">
      <c r="A242" s="418">
        <f>1+A237</f>
        <v>47</v>
      </c>
      <c r="B242" s="419" t="s">
        <v>549</v>
      </c>
      <c r="C242" s="420"/>
      <c r="D242" s="421"/>
      <c r="E242" s="420"/>
      <c r="F242" s="420"/>
    </row>
    <row r="243" spans="1:6" s="417" customFormat="1" ht="38.25" x14ac:dyDescent="0.2">
      <c r="A243" s="438"/>
      <c r="B243" s="423" t="s">
        <v>550</v>
      </c>
      <c r="C243" s="420"/>
      <c r="D243" s="425"/>
      <c r="F243" s="424"/>
    </row>
    <row r="244" spans="1:6" s="417" customFormat="1" x14ac:dyDescent="0.2">
      <c r="A244" s="438"/>
      <c r="B244" s="433"/>
      <c r="C244" s="420">
        <v>30.3</v>
      </c>
      <c r="D244" s="421" t="s">
        <v>157</v>
      </c>
      <c r="E244" s="443"/>
      <c r="F244" s="420">
        <f>+C244*E244</f>
        <v>0</v>
      </c>
    </row>
    <row r="245" spans="1:6" s="417" customFormat="1" x14ac:dyDescent="0.2">
      <c r="A245" s="426"/>
      <c r="B245" s="427"/>
      <c r="C245" s="428"/>
      <c r="D245" s="429"/>
      <c r="E245" s="428"/>
      <c r="F245" s="428"/>
    </row>
    <row r="246" spans="1:6" s="417" customFormat="1" x14ac:dyDescent="0.2">
      <c r="A246" s="249"/>
      <c r="B246" s="250" t="s">
        <v>2</v>
      </c>
      <c r="C246" s="251"/>
      <c r="D246" s="252"/>
      <c r="E246" s="253" t="s">
        <v>41</v>
      </c>
      <c r="F246" s="253">
        <f>SUM(F11:F245)</f>
        <v>0</v>
      </c>
    </row>
    <row r="247" spans="1:6" x14ac:dyDescent="0.2">
      <c r="A247" s="439"/>
      <c r="B247" s="433"/>
      <c r="C247" s="440"/>
      <c r="D247" s="440"/>
      <c r="E247" s="229"/>
      <c r="F247" s="229"/>
    </row>
  </sheetData>
  <sheetProtection algorithmName="SHA-512" hashValue="pxaq48haCfWDDe2y6WdvyzeC9MiXJo+NBb0lpdOl0N5+1bm5mQ52E11YHapLjfgp3ukPeBPCb0RJ8VPqzGoYcg==" saltValue="TXhKB+vNeyIGOwCxHYwvAg==" spinCount="100000" sheet="1" objects="1" scenarios="1"/>
  <mergeCells count="1">
    <mergeCell ref="B8:E9"/>
  </mergeCells>
  <pageMargins left="0.70866141732283472" right="0.27083333333333331" top="0.74803149606299213" bottom="0.74803149606299213" header="0.31496062992125984" footer="0.31496062992125984"/>
  <pageSetup paperSize="9" orientation="portrait" horizontalDpi="1200" verticalDpi="1200" r:id="rId1"/>
  <headerFooter>
    <oddHeader>&amp;LENERGETIKA LJUBLJANA d.o.o.&amp;RENLJ-SIR-39/26</oddHeader>
    <oddFooter>&amp;C&amp;P / &amp;N</oddFooter>
  </headerFooter>
  <rowBreaks count="5" manualBreakCount="5">
    <brk id="85" max="16383" man="1"/>
    <brk id="115" max="16383" man="1"/>
    <brk id="155" max="16383" man="1"/>
    <brk id="190" max="16383" man="1"/>
    <brk id="225"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44F63-15C9-40D3-A2CE-2F23B52825D2}">
  <sheetPr>
    <tabColor rgb="FFFFC000"/>
  </sheetPr>
  <dimension ref="A1:H192"/>
  <sheetViews>
    <sheetView topLeftCell="A14" zoomScaleNormal="100" zoomScaleSheetLayoutView="130" workbookViewId="0">
      <selection activeCell="E29" sqref="E29"/>
    </sheetView>
  </sheetViews>
  <sheetFormatPr defaultRowHeight="12.75" x14ac:dyDescent="0.2"/>
  <cols>
    <col min="1" max="1" width="6" style="405" bestFit="1" customWidth="1"/>
    <col min="2" max="2" width="46.7109375" style="441" customWidth="1"/>
    <col min="3" max="3" width="8.5703125" style="30" customWidth="1"/>
    <col min="4" max="4" width="4.7109375" style="30" bestFit="1" customWidth="1"/>
    <col min="5" max="5" width="12" style="442" customWidth="1"/>
    <col min="6" max="6" width="13" style="30" customWidth="1"/>
    <col min="7" max="7" width="13.140625" style="30" customWidth="1"/>
    <col min="8" max="8" width="9.140625" style="30"/>
    <col min="9" max="9" width="10.5703125" style="30" bestFit="1" customWidth="1"/>
    <col min="10" max="10" width="11.5703125" style="30" bestFit="1" customWidth="1"/>
    <col min="11" max="255" width="9.140625" style="30"/>
    <col min="256" max="256" width="4.7109375" style="30" customWidth="1"/>
    <col min="257" max="257" width="6" style="30" bestFit="1" customWidth="1"/>
    <col min="258" max="258" width="46.7109375" style="30" customWidth="1"/>
    <col min="259" max="259" width="8.5703125" style="30" customWidth="1"/>
    <col min="260" max="260" width="4.7109375" style="30" bestFit="1" customWidth="1"/>
    <col min="261" max="261" width="8.7109375" style="30" customWidth="1"/>
    <col min="262" max="262" width="11.28515625" style="30" customWidth="1"/>
    <col min="263" max="263" width="13.140625" style="30" customWidth="1"/>
    <col min="264" max="264" width="9.140625" style="30"/>
    <col min="265" max="265" width="10.5703125" style="30" bestFit="1" customWidth="1"/>
    <col min="266" max="266" width="11.5703125" style="30" bestFit="1" customWidth="1"/>
    <col min="267" max="511" width="9.140625" style="30"/>
    <col min="512" max="512" width="4.7109375" style="30" customWidth="1"/>
    <col min="513" max="513" width="6" style="30" bestFit="1" customWidth="1"/>
    <col min="514" max="514" width="46.7109375" style="30" customWidth="1"/>
    <col min="515" max="515" width="8.5703125" style="30" customWidth="1"/>
    <col min="516" max="516" width="4.7109375" style="30" bestFit="1" customWidth="1"/>
    <col min="517" max="517" width="8.7109375" style="30" customWidth="1"/>
    <col min="518" max="518" width="11.28515625" style="30" customWidth="1"/>
    <col min="519" max="519" width="13.140625" style="30" customWidth="1"/>
    <col min="520" max="520" width="9.140625" style="30"/>
    <col min="521" max="521" width="10.5703125" style="30" bestFit="1" customWidth="1"/>
    <col min="522" max="522" width="11.5703125" style="30" bestFit="1" customWidth="1"/>
    <col min="523" max="767" width="9.140625" style="30"/>
    <col min="768" max="768" width="4.7109375" style="30" customWidth="1"/>
    <col min="769" max="769" width="6" style="30" bestFit="1" customWidth="1"/>
    <col min="770" max="770" width="46.7109375" style="30" customWidth="1"/>
    <col min="771" max="771" width="8.5703125" style="30" customWidth="1"/>
    <col min="772" max="772" width="4.7109375" style="30" bestFit="1" customWidth="1"/>
    <col min="773" max="773" width="8.7109375" style="30" customWidth="1"/>
    <col min="774" max="774" width="11.28515625" style="30" customWidth="1"/>
    <col min="775" max="775" width="13.140625" style="30" customWidth="1"/>
    <col min="776" max="776" width="9.140625" style="30"/>
    <col min="777" max="777" width="10.5703125" style="30" bestFit="1" customWidth="1"/>
    <col min="778" max="778" width="11.5703125" style="30" bestFit="1" customWidth="1"/>
    <col min="779" max="1023" width="9.140625" style="30"/>
    <col min="1024" max="1024" width="4.7109375" style="30" customWidth="1"/>
    <col min="1025" max="1025" width="6" style="30" bestFit="1" customWidth="1"/>
    <col min="1026" max="1026" width="46.7109375" style="30" customWidth="1"/>
    <col min="1027" max="1027" width="8.5703125" style="30" customWidth="1"/>
    <col min="1028" max="1028" width="4.7109375" style="30" bestFit="1" customWidth="1"/>
    <col min="1029" max="1029" width="8.7109375" style="30" customWidth="1"/>
    <col min="1030" max="1030" width="11.28515625" style="30" customWidth="1"/>
    <col min="1031" max="1031" width="13.140625" style="30" customWidth="1"/>
    <col min="1032" max="1032" width="9.140625" style="30"/>
    <col min="1033" max="1033" width="10.5703125" style="30" bestFit="1" customWidth="1"/>
    <col min="1034" max="1034" width="11.5703125" style="30" bestFit="1" customWidth="1"/>
    <col min="1035" max="1279" width="9.140625" style="30"/>
    <col min="1280" max="1280" width="4.7109375" style="30" customWidth="1"/>
    <col min="1281" max="1281" width="6" style="30" bestFit="1" customWidth="1"/>
    <col min="1282" max="1282" width="46.7109375" style="30" customWidth="1"/>
    <col min="1283" max="1283" width="8.5703125" style="30" customWidth="1"/>
    <col min="1284" max="1284" width="4.7109375" style="30" bestFit="1" customWidth="1"/>
    <col min="1285" max="1285" width="8.7109375" style="30" customWidth="1"/>
    <col min="1286" max="1286" width="11.28515625" style="30" customWidth="1"/>
    <col min="1287" max="1287" width="13.140625" style="30" customWidth="1"/>
    <col min="1288" max="1288" width="9.140625" style="30"/>
    <col min="1289" max="1289" width="10.5703125" style="30" bestFit="1" customWidth="1"/>
    <col min="1290" max="1290" width="11.5703125" style="30" bestFit="1" customWidth="1"/>
    <col min="1291" max="1535" width="9.140625" style="30"/>
    <col min="1536" max="1536" width="4.7109375" style="30" customWidth="1"/>
    <col min="1537" max="1537" width="6" style="30" bestFit="1" customWidth="1"/>
    <col min="1538" max="1538" width="46.7109375" style="30" customWidth="1"/>
    <col min="1539" max="1539" width="8.5703125" style="30" customWidth="1"/>
    <col min="1540" max="1540" width="4.7109375" style="30" bestFit="1" customWidth="1"/>
    <col min="1541" max="1541" width="8.7109375" style="30" customWidth="1"/>
    <col min="1542" max="1542" width="11.28515625" style="30" customWidth="1"/>
    <col min="1543" max="1543" width="13.140625" style="30" customWidth="1"/>
    <col min="1544" max="1544" width="9.140625" style="30"/>
    <col min="1545" max="1545" width="10.5703125" style="30" bestFit="1" customWidth="1"/>
    <col min="1546" max="1546" width="11.5703125" style="30" bestFit="1" customWidth="1"/>
    <col min="1547" max="1791" width="9.140625" style="30"/>
    <col min="1792" max="1792" width="4.7109375" style="30" customWidth="1"/>
    <col min="1793" max="1793" width="6" style="30" bestFit="1" customWidth="1"/>
    <col min="1794" max="1794" width="46.7109375" style="30" customWidth="1"/>
    <col min="1795" max="1795" width="8.5703125" style="30" customWidth="1"/>
    <col min="1796" max="1796" width="4.7109375" style="30" bestFit="1" customWidth="1"/>
    <col min="1797" max="1797" width="8.7109375" style="30" customWidth="1"/>
    <col min="1798" max="1798" width="11.28515625" style="30" customWidth="1"/>
    <col min="1799" max="1799" width="13.140625" style="30" customWidth="1"/>
    <col min="1800" max="1800" width="9.140625" style="30"/>
    <col min="1801" max="1801" width="10.5703125" style="30" bestFit="1" customWidth="1"/>
    <col min="1802" max="1802" width="11.5703125" style="30" bestFit="1" customWidth="1"/>
    <col min="1803" max="2047" width="9.140625" style="30"/>
    <col min="2048" max="2048" width="4.7109375" style="30" customWidth="1"/>
    <col min="2049" max="2049" width="6" style="30" bestFit="1" customWidth="1"/>
    <col min="2050" max="2050" width="46.7109375" style="30" customWidth="1"/>
    <col min="2051" max="2051" width="8.5703125" style="30" customWidth="1"/>
    <col min="2052" max="2052" width="4.7109375" style="30" bestFit="1" customWidth="1"/>
    <col min="2053" max="2053" width="8.7109375" style="30" customWidth="1"/>
    <col min="2054" max="2054" width="11.28515625" style="30" customWidth="1"/>
    <col min="2055" max="2055" width="13.140625" style="30" customWidth="1"/>
    <col min="2056" max="2056" width="9.140625" style="30"/>
    <col min="2057" max="2057" width="10.5703125" style="30" bestFit="1" customWidth="1"/>
    <col min="2058" max="2058" width="11.5703125" style="30" bestFit="1" customWidth="1"/>
    <col min="2059" max="2303" width="9.140625" style="30"/>
    <col min="2304" max="2304" width="4.7109375" style="30" customWidth="1"/>
    <col min="2305" max="2305" width="6" style="30" bestFit="1" customWidth="1"/>
    <col min="2306" max="2306" width="46.7109375" style="30" customWidth="1"/>
    <col min="2307" max="2307" width="8.5703125" style="30" customWidth="1"/>
    <col min="2308" max="2308" width="4.7109375" style="30" bestFit="1" customWidth="1"/>
    <col min="2309" max="2309" width="8.7109375" style="30" customWidth="1"/>
    <col min="2310" max="2310" width="11.28515625" style="30" customWidth="1"/>
    <col min="2311" max="2311" width="13.140625" style="30" customWidth="1"/>
    <col min="2312" max="2312" width="9.140625" style="30"/>
    <col min="2313" max="2313" width="10.5703125" style="30" bestFit="1" customWidth="1"/>
    <col min="2314" max="2314" width="11.5703125" style="30" bestFit="1" customWidth="1"/>
    <col min="2315" max="2559" width="9.140625" style="30"/>
    <col min="2560" max="2560" width="4.7109375" style="30" customWidth="1"/>
    <col min="2561" max="2561" width="6" style="30" bestFit="1" customWidth="1"/>
    <col min="2562" max="2562" width="46.7109375" style="30" customWidth="1"/>
    <col min="2563" max="2563" width="8.5703125" style="30" customWidth="1"/>
    <col min="2564" max="2564" width="4.7109375" style="30" bestFit="1" customWidth="1"/>
    <col min="2565" max="2565" width="8.7109375" style="30" customWidth="1"/>
    <col min="2566" max="2566" width="11.28515625" style="30" customWidth="1"/>
    <col min="2567" max="2567" width="13.140625" style="30" customWidth="1"/>
    <col min="2568" max="2568" width="9.140625" style="30"/>
    <col min="2569" max="2569" width="10.5703125" style="30" bestFit="1" customWidth="1"/>
    <col min="2570" max="2570" width="11.5703125" style="30" bestFit="1" customWidth="1"/>
    <col min="2571" max="2815" width="9.140625" style="30"/>
    <col min="2816" max="2816" width="4.7109375" style="30" customWidth="1"/>
    <col min="2817" max="2817" width="6" style="30" bestFit="1" customWidth="1"/>
    <col min="2818" max="2818" width="46.7109375" style="30" customWidth="1"/>
    <col min="2819" max="2819" width="8.5703125" style="30" customWidth="1"/>
    <col min="2820" max="2820" width="4.7109375" style="30" bestFit="1" customWidth="1"/>
    <col min="2821" max="2821" width="8.7109375" style="30" customWidth="1"/>
    <col min="2822" max="2822" width="11.28515625" style="30" customWidth="1"/>
    <col min="2823" max="2823" width="13.140625" style="30" customWidth="1"/>
    <col min="2824" max="2824" width="9.140625" style="30"/>
    <col min="2825" max="2825" width="10.5703125" style="30" bestFit="1" customWidth="1"/>
    <col min="2826" max="2826" width="11.5703125" style="30" bestFit="1" customWidth="1"/>
    <col min="2827" max="3071" width="9.140625" style="30"/>
    <col min="3072" max="3072" width="4.7109375" style="30" customWidth="1"/>
    <col min="3073" max="3073" width="6" style="30" bestFit="1" customWidth="1"/>
    <col min="3074" max="3074" width="46.7109375" style="30" customWidth="1"/>
    <col min="3075" max="3075" width="8.5703125" style="30" customWidth="1"/>
    <col min="3076" max="3076" width="4.7109375" style="30" bestFit="1" customWidth="1"/>
    <col min="3077" max="3077" width="8.7109375" style="30" customWidth="1"/>
    <col min="3078" max="3078" width="11.28515625" style="30" customWidth="1"/>
    <col min="3079" max="3079" width="13.140625" style="30" customWidth="1"/>
    <col min="3080" max="3080" width="9.140625" style="30"/>
    <col min="3081" max="3081" width="10.5703125" style="30" bestFit="1" customWidth="1"/>
    <col min="3082" max="3082" width="11.5703125" style="30" bestFit="1" customWidth="1"/>
    <col min="3083" max="3327" width="9.140625" style="30"/>
    <col min="3328" max="3328" width="4.7109375" style="30" customWidth="1"/>
    <col min="3329" max="3329" width="6" style="30" bestFit="1" customWidth="1"/>
    <col min="3330" max="3330" width="46.7109375" style="30" customWidth="1"/>
    <col min="3331" max="3331" width="8.5703125" style="30" customWidth="1"/>
    <col min="3332" max="3332" width="4.7109375" style="30" bestFit="1" customWidth="1"/>
    <col min="3333" max="3333" width="8.7109375" style="30" customWidth="1"/>
    <col min="3334" max="3334" width="11.28515625" style="30" customWidth="1"/>
    <col min="3335" max="3335" width="13.140625" style="30" customWidth="1"/>
    <col min="3336" max="3336" width="9.140625" style="30"/>
    <col min="3337" max="3337" width="10.5703125" style="30" bestFit="1" customWidth="1"/>
    <col min="3338" max="3338" width="11.5703125" style="30" bestFit="1" customWidth="1"/>
    <col min="3339" max="3583" width="9.140625" style="30"/>
    <col min="3584" max="3584" width="4.7109375" style="30" customWidth="1"/>
    <col min="3585" max="3585" width="6" style="30" bestFit="1" customWidth="1"/>
    <col min="3586" max="3586" width="46.7109375" style="30" customWidth="1"/>
    <col min="3587" max="3587" width="8.5703125" style="30" customWidth="1"/>
    <col min="3588" max="3588" width="4.7109375" style="30" bestFit="1" customWidth="1"/>
    <col min="3589" max="3589" width="8.7109375" style="30" customWidth="1"/>
    <col min="3590" max="3590" width="11.28515625" style="30" customWidth="1"/>
    <col min="3591" max="3591" width="13.140625" style="30" customWidth="1"/>
    <col min="3592" max="3592" width="9.140625" style="30"/>
    <col min="3593" max="3593" width="10.5703125" style="30" bestFit="1" customWidth="1"/>
    <col min="3594" max="3594" width="11.5703125" style="30" bestFit="1" customWidth="1"/>
    <col min="3595" max="3839" width="9.140625" style="30"/>
    <col min="3840" max="3840" width="4.7109375" style="30" customWidth="1"/>
    <col min="3841" max="3841" width="6" style="30" bestFit="1" customWidth="1"/>
    <col min="3842" max="3842" width="46.7109375" style="30" customWidth="1"/>
    <col min="3843" max="3843" width="8.5703125" style="30" customWidth="1"/>
    <col min="3844" max="3844" width="4.7109375" style="30" bestFit="1" customWidth="1"/>
    <col min="3845" max="3845" width="8.7109375" style="30" customWidth="1"/>
    <col min="3846" max="3846" width="11.28515625" style="30" customWidth="1"/>
    <col min="3847" max="3847" width="13.140625" style="30" customWidth="1"/>
    <col min="3848" max="3848" width="9.140625" style="30"/>
    <col min="3849" max="3849" width="10.5703125" style="30" bestFit="1" customWidth="1"/>
    <col min="3850" max="3850" width="11.5703125" style="30" bestFit="1" customWidth="1"/>
    <col min="3851" max="4095" width="9.140625" style="30"/>
    <col min="4096" max="4096" width="4.7109375" style="30" customWidth="1"/>
    <col min="4097" max="4097" width="6" style="30" bestFit="1" customWidth="1"/>
    <col min="4098" max="4098" width="46.7109375" style="30" customWidth="1"/>
    <col min="4099" max="4099" width="8.5703125" style="30" customWidth="1"/>
    <col min="4100" max="4100" width="4.7109375" style="30" bestFit="1" customWidth="1"/>
    <col min="4101" max="4101" width="8.7109375" style="30" customWidth="1"/>
    <col min="4102" max="4102" width="11.28515625" style="30" customWidth="1"/>
    <col min="4103" max="4103" width="13.140625" style="30" customWidth="1"/>
    <col min="4104" max="4104" width="9.140625" style="30"/>
    <col min="4105" max="4105" width="10.5703125" style="30" bestFit="1" customWidth="1"/>
    <col min="4106" max="4106" width="11.5703125" style="30" bestFit="1" customWidth="1"/>
    <col min="4107" max="4351" width="9.140625" style="30"/>
    <col min="4352" max="4352" width="4.7109375" style="30" customWidth="1"/>
    <col min="4353" max="4353" width="6" style="30" bestFit="1" customWidth="1"/>
    <col min="4354" max="4354" width="46.7109375" style="30" customWidth="1"/>
    <col min="4355" max="4355" width="8.5703125" style="30" customWidth="1"/>
    <col min="4356" max="4356" width="4.7109375" style="30" bestFit="1" customWidth="1"/>
    <col min="4357" max="4357" width="8.7109375" style="30" customWidth="1"/>
    <col min="4358" max="4358" width="11.28515625" style="30" customWidth="1"/>
    <col min="4359" max="4359" width="13.140625" style="30" customWidth="1"/>
    <col min="4360" max="4360" width="9.140625" style="30"/>
    <col min="4361" max="4361" width="10.5703125" style="30" bestFit="1" customWidth="1"/>
    <col min="4362" max="4362" width="11.5703125" style="30" bestFit="1" customWidth="1"/>
    <col min="4363" max="4607" width="9.140625" style="30"/>
    <col min="4608" max="4608" width="4.7109375" style="30" customWidth="1"/>
    <col min="4609" max="4609" width="6" style="30" bestFit="1" customWidth="1"/>
    <col min="4610" max="4610" width="46.7109375" style="30" customWidth="1"/>
    <col min="4611" max="4611" width="8.5703125" style="30" customWidth="1"/>
    <col min="4612" max="4612" width="4.7109375" style="30" bestFit="1" customWidth="1"/>
    <col min="4613" max="4613" width="8.7109375" style="30" customWidth="1"/>
    <col min="4614" max="4614" width="11.28515625" style="30" customWidth="1"/>
    <col min="4615" max="4615" width="13.140625" style="30" customWidth="1"/>
    <col min="4616" max="4616" width="9.140625" style="30"/>
    <col min="4617" max="4617" width="10.5703125" style="30" bestFit="1" customWidth="1"/>
    <col min="4618" max="4618" width="11.5703125" style="30" bestFit="1" customWidth="1"/>
    <col min="4619" max="4863" width="9.140625" style="30"/>
    <col min="4864" max="4864" width="4.7109375" style="30" customWidth="1"/>
    <col min="4865" max="4865" width="6" style="30" bestFit="1" customWidth="1"/>
    <col min="4866" max="4866" width="46.7109375" style="30" customWidth="1"/>
    <col min="4867" max="4867" width="8.5703125" style="30" customWidth="1"/>
    <col min="4868" max="4868" width="4.7109375" style="30" bestFit="1" customWidth="1"/>
    <col min="4869" max="4869" width="8.7109375" style="30" customWidth="1"/>
    <col min="4870" max="4870" width="11.28515625" style="30" customWidth="1"/>
    <col min="4871" max="4871" width="13.140625" style="30" customWidth="1"/>
    <col min="4872" max="4872" width="9.140625" style="30"/>
    <col min="4873" max="4873" width="10.5703125" style="30" bestFit="1" customWidth="1"/>
    <col min="4874" max="4874" width="11.5703125" style="30" bestFit="1" customWidth="1"/>
    <col min="4875" max="5119" width="9.140625" style="30"/>
    <col min="5120" max="5120" width="4.7109375" style="30" customWidth="1"/>
    <col min="5121" max="5121" width="6" style="30" bestFit="1" customWidth="1"/>
    <col min="5122" max="5122" width="46.7109375" style="30" customWidth="1"/>
    <col min="5123" max="5123" width="8.5703125" style="30" customWidth="1"/>
    <col min="5124" max="5124" width="4.7109375" style="30" bestFit="1" customWidth="1"/>
    <col min="5125" max="5125" width="8.7109375" style="30" customWidth="1"/>
    <col min="5126" max="5126" width="11.28515625" style="30" customWidth="1"/>
    <col min="5127" max="5127" width="13.140625" style="30" customWidth="1"/>
    <col min="5128" max="5128" width="9.140625" style="30"/>
    <col min="5129" max="5129" width="10.5703125" style="30" bestFit="1" customWidth="1"/>
    <col min="5130" max="5130" width="11.5703125" style="30" bestFit="1" customWidth="1"/>
    <col min="5131" max="5375" width="9.140625" style="30"/>
    <col min="5376" max="5376" width="4.7109375" style="30" customWidth="1"/>
    <col min="5377" max="5377" width="6" style="30" bestFit="1" customWidth="1"/>
    <col min="5378" max="5378" width="46.7109375" style="30" customWidth="1"/>
    <col min="5379" max="5379" width="8.5703125" style="30" customWidth="1"/>
    <col min="5380" max="5380" width="4.7109375" style="30" bestFit="1" customWidth="1"/>
    <col min="5381" max="5381" width="8.7109375" style="30" customWidth="1"/>
    <col min="5382" max="5382" width="11.28515625" style="30" customWidth="1"/>
    <col min="5383" max="5383" width="13.140625" style="30" customWidth="1"/>
    <col min="5384" max="5384" width="9.140625" style="30"/>
    <col min="5385" max="5385" width="10.5703125" style="30" bestFit="1" customWidth="1"/>
    <col min="5386" max="5386" width="11.5703125" style="30" bestFit="1" customWidth="1"/>
    <col min="5387" max="5631" width="9.140625" style="30"/>
    <col min="5632" max="5632" width="4.7109375" style="30" customWidth="1"/>
    <col min="5633" max="5633" width="6" style="30" bestFit="1" customWidth="1"/>
    <col min="5634" max="5634" width="46.7109375" style="30" customWidth="1"/>
    <col min="5635" max="5635" width="8.5703125" style="30" customWidth="1"/>
    <col min="5636" max="5636" width="4.7109375" style="30" bestFit="1" customWidth="1"/>
    <col min="5637" max="5637" width="8.7109375" style="30" customWidth="1"/>
    <col min="5638" max="5638" width="11.28515625" style="30" customWidth="1"/>
    <col min="5639" max="5639" width="13.140625" style="30" customWidth="1"/>
    <col min="5640" max="5640" width="9.140625" style="30"/>
    <col min="5641" max="5641" width="10.5703125" style="30" bestFit="1" customWidth="1"/>
    <col min="5642" max="5642" width="11.5703125" style="30" bestFit="1" customWidth="1"/>
    <col min="5643" max="5887" width="9.140625" style="30"/>
    <col min="5888" max="5888" width="4.7109375" style="30" customWidth="1"/>
    <col min="5889" max="5889" width="6" style="30" bestFit="1" customWidth="1"/>
    <col min="5890" max="5890" width="46.7109375" style="30" customWidth="1"/>
    <col min="5891" max="5891" width="8.5703125" style="30" customWidth="1"/>
    <col min="5892" max="5892" width="4.7109375" style="30" bestFit="1" customWidth="1"/>
    <col min="5893" max="5893" width="8.7109375" style="30" customWidth="1"/>
    <col min="5894" max="5894" width="11.28515625" style="30" customWidth="1"/>
    <col min="5895" max="5895" width="13.140625" style="30" customWidth="1"/>
    <col min="5896" max="5896" width="9.140625" style="30"/>
    <col min="5897" max="5897" width="10.5703125" style="30" bestFit="1" customWidth="1"/>
    <col min="5898" max="5898" width="11.5703125" style="30" bestFit="1" customWidth="1"/>
    <col min="5899" max="6143" width="9.140625" style="30"/>
    <col min="6144" max="6144" width="4.7109375" style="30" customWidth="1"/>
    <col min="6145" max="6145" width="6" style="30" bestFit="1" customWidth="1"/>
    <col min="6146" max="6146" width="46.7109375" style="30" customWidth="1"/>
    <col min="6147" max="6147" width="8.5703125" style="30" customWidth="1"/>
    <col min="6148" max="6148" width="4.7109375" style="30" bestFit="1" customWidth="1"/>
    <col min="6149" max="6149" width="8.7109375" style="30" customWidth="1"/>
    <col min="6150" max="6150" width="11.28515625" style="30" customWidth="1"/>
    <col min="6151" max="6151" width="13.140625" style="30" customWidth="1"/>
    <col min="6152" max="6152" width="9.140625" style="30"/>
    <col min="6153" max="6153" width="10.5703125" style="30" bestFit="1" customWidth="1"/>
    <col min="6154" max="6154" width="11.5703125" style="30" bestFit="1" customWidth="1"/>
    <col min="6155" max="6399" width="9.140625" style="30"/>
    <col min="6400" max="6400" width="4.7109375" style="30" customWidth="1"/>
    <col min="6401" max="6401" width="6" style="30" bestFit="1" customWidth="1"/>
    <col min="6402" max="6402" width="46.7109375" style="30" customWidth="1"/>
    <col min="6403" max="6403" width="8.5703125" style="30" customWidth="1"/>
    <col min="6404" max="6404" width="4.7109375" style="30" bestFit="1" customWidth="1"/>
    <col min="6405" max="6405" width="8.7109375" style="30" customWidth="1"/>
    <col min="6406" max="6406" width="11.28515625" style="30" customWidth="1"/>
    <col min="6407" max="6407" width="13.140625" style="30" customWidth="1"/>
    <col min="6408" max="6408" width="9.140625" style="30"/>
    <col min="6409" max="6409" width="10.5703125" style="30" bestFit="1" customWidth="1"/>
    <col min="6410" max="6410" width="11.5703125" style="30" bestFit="1" customWidth="1"/>
    <col min="6411" max="6655" width="9.140625" style="30"/>
    <col min="6656" max="6656" width="4.7109375" style="30" customWidth="1"/>
    <col min="6657" max="6657" width="6" style="30" bestFit="1" customWidth="1"/>
    <col min="6658" max="6658" width="46.7109375" style="30" customWidth="1"/>
    <col min="6659" max="6659" width="8.5703125" style="30" customWidth="1"/>
    <col min="6660" max="6660" width="4.7109375" style="30" bestFit="1" customWidth="1"/>
    <col min="6661" max="6661" width="8.7109375" style="30" customWidth="1"/>
    <col min="6662" max="6662" width="11.28515625" style="30" customWidth="1"/>
    <col min="6663" max="6663" width="13.140625" style="30" customWidth="1"/>
    <col min="6664" max="6664" width="9.140625" style="30"/>
    <col min="6665" max="6665" width="10.5703125" style="30" bestFit="1" customWidth="1"/>
    <col min="6666" max="6666" width="11.5703125" style="30" bestFit="1" customWidth="1"/>
    <col min="6667" max="6911" width="9.140625" style="30"/>
    <col min="6912" max="6912" width="4.7109375" style="30" customWidth="1"/>
    <col min="6913" max="6913" width="6" style="30" bestFit="1" customWidth="1"/>
    <col min="6914" max="6914" width="46.7109375" style="30" customWidth="1"/>
    <col min="6915" max="6915" width="8.5703125" style="30" customWidth="1"/>
    <col min="6916" max="6916" width="4.7109375" style="30" bestFit="1" customWidth="1"/>
    <col min="6917" max="6917" width="8.7109375" style="30" customWidth="1"/>
    <col min="6918" max="6918" width="11.28515625" style="30" customWidth="1"/>
    <col min="6919" max="6919" width="13.140625" style="30" customWidth="1"/>
    <col min="6920" max="6920" width="9.140625" style="30"/>
    <col min="6921" max="6921" width="10.5703125" style="30" bestFit="1" customWidth="1"/>
    <col min="6922" max="6922" width="11.5703125" style="30" bestFit="1" customWidth="1"/>
    <col min="6923" max="7167" width="9.140625" style="30"/>
    <col min="7168" max="7168" width="4.7109375" style="30" customWidth="1"/>
    <col min="7169" max="7169" width="6" style="30" bestFit="1" customWidth="1"/>
    <col min="7170" max="7170" width="46.7109375" style="30" customWidth="1"/>
    <col min="7171" max="7171" width="8.5703125" style="30" customWidth="1"/>
    <col min="7172" max="7172" width="4.7109375" style="30" bestFit="1" customWidth="1"/>
    <col min="7173" max="7173" width="8.7109375" style="30" customWidth="1"/>
    <col min="7174" max="7174" width="11.28515625" style="30" customWidth="1"/>
    <col min="7175" max="7175" width="13.140625" style="30" customWidth="1"/>
    <col min="7176" max="7176" width="9.140625" style="30"/>
    <col min="7177" max="7177" width="10.5703125" style="30" bestFit="1" customWidth="1"/>
    <col min="7178" max="7178" width="11.5703125" style="30" bestFit="1" customWidth="1"/>
    <col min="7179" max="7423" width="9.140625" style="30"/>
    <col min="7424" max="7424" width="4.7109375" style="30" customWidth="1"/>
    <col min="7425" max="7425" width="6" style="30" bestFit="1" customWidth="1"/>
    <col min="7426" max="7426" width="46.7109375" style="30" customWidth="1"/>
    <col min="7427" max="7427" width="8.5703125" style="30" customWidth="1"/>
    <col min="7428" max="7428" width="4.7109375" style="30" bestFit="1" customWidth="1"/>
    <col min="7429" max="7429" width="8.7109375" style="30" customWidth="1"/>
    <col min="7430" max="7430" width="11.28515625" style="30" customWidth="1"/>
    <col min="7431" max="7431" width="13.140625" style="30" customWidth="1"/>
    <col min="7432" max="7432" width="9.140625" style="30"/>
    <col min="7433" max="7433" width="10.5703125" style="30" bestFit="1" customWidth="1"/>
    <col min="7434" max="7434" width="11.5703125" style="30" bestFit="1" customWidth="1"/>
    <col min="7435" max="7679" width="9.140625" style="30"/>
    <col min="7680" max="7680" width="4.7109375" style="30" customWidth="1"/>
    <col min="7681" max="7681" width="6" style="30" bestFit="1" customWidth="1"/>
    <col min="7682" max="7682" width="46.7109375" style="30" customWidth="1"/>
    <col min="7683" max="7683" width="8.5703125" style="30" customWidth="1"/>
    <col min="7684" max="7684" width="4.7109375" style="30" bestFit="1" customWidth="1"/>
    <col min="7685" max="7685" width="8.7109375" style="30" customWidth="1"/>
    <col min="7686" max="7686" width="11.28515625" style="30" customWidth="1"/>
    <col min="7687" max="7687" width="13.140625" style="30" customWidth="1"/>
    <col min="7688" max="7688" width="9.140625" style="30"/>
    <col min="7689" max="7689" width="10.5703125" style="30" bestFit="1" customWidth="1"/>
    <col min="7690" max="7690" width="11.5703125" style="30" bestFit="1" customWidth="1"/>
    <col min="7691" max="7935" width="9.140625" style="30"/>
    <col min="7936" max="7936" width="4.7109375" style="30" customWidth="1"/>
    <col min="7937" max="7937" width="6" style="30" bestFit="1" customWidth="1"/>
    <col min="7938" max="7938" width="46.7109375" style="30" customWidth="1"/>
    <col min="7939" max="7939" width="8.5703125" style="30" customWidth="1"/>
    <col min="7940" max="7940" width="4.7109375" style="30" bestFit="1" customWidth="1"/>
    <col min="7941" max="7941" width="8.7109375" style="30" customWidth="1"/>
    <col min="7942" max="7942" width="11.28515625" style="30" customWidth="1"/>
    <col min="7943" max="7943" width="13.140625" style="30" customWidth="1"/>
    <col min="7944" max="7944" width="9.140625" style="30"/>
    <col min="7945" max="7945" width="10.5703125" style="30" bestFit="1" customWidth="1"/>
    <col min="7946" max="7946" width="11.5703125" style="30" bestFit="1" customWidth="1"/>
    <col min="7947" max="8191" width="9.140625" style="30"/>
    <col min="8192" max="8192" width="4.7109375" style="30" customWidth="1"/>
    <col min="8193" max="8193" width="6" style="30" bestFit="1" customWidth="1"/>
    <col min="8194" max="8194" width="46.7109375" style="30" customWidth="1"/>
    <col min="8195" max="8195" width="8.5703125" style="30" customWidth="1"/>
    <col min="8196" max="8196" width="4.7109375" style="30" bestFit="1" customWidth="1"/>
    <col min="8197" max="8197" width="8.7109375" style="30" customWidth="1"/>
    <col min="8198" max="8198" width="11.28515625" style="30" customWidth="1"/>
    <col min="8199" max="8199" width="13.140625" style="30" customWidth="1"/>
    <col min="8200" max="8200" width="9.140625" style="30"/>
    <col min="8201" max="8201" width="10.5703125" style="30" bestFit="1" customWidth="1"/>
    <col min="8202" max="8202" width="11.5703125" style="30" bestFit="1" customWidth="1"/>
    <col min="8203" max="8447" width="9.140625" style="30"/>
    <col min="8448" max="8448" width="4.7109375" style="30" customWidth="1"/>
    <col min="8449" max="8449" width="6" style="30" bestFit="1" customWidth="1"/>
    <col min="8450" max="8450" width="46.7109375" style="30" customWidth="1"/>
    <col min="8451" max="8451" width="8.5703125" style="30" customWidth="1"/>
    <col min="8452" max="8452" width="4.7109375" style="30" bestFit="1" customWidth="1"/>
    <col min="8453" max="8453" width="8.7109375" style="30" customWidth="1"/>
    <col min="8454" max="8454" width="11.28515625" style="30" customWidth="1"/>
    <col min="8455" max="8455" width="13.140625" style="30" customWidth="1"/>
    <col min="8456" max="8456" width="9.140625" style="30"/>
    <col min="8457" max="8457" width="10.5703125" style="30" bestFit="1" customWidth="1"/>
    <col min="8458" max="8458" width="11.5703125" style="30" bestFit="1" customWidth="1"/>
    <col min="8459" max="8703" width="9.140625" style="30"/>
    <col min="8704" max="8704" width="4.7109375" style="30" customWidth="1"/>
    <col min="8705" max="8705" width="6" style="30" bestFit="1" customWidth="1"/>
    <col min="8706" max="8706" width="46.7109375" style="30" customWidth="1"/>
    <col min="8707" max="8707" width="8.5703125" style="30" customWidth="1"/>
    <col min="8708" max="8708" width="4.7109375" style="30" bestFit="1" customWidth="1"/>
    <col min="8709" max="8709" width="8.7109375" style="30" customWidth="1"/>
    <col min="8710" max="8710" width="11.28515625" style="30" customWidth="1"/>
    <col min="8711" max="8711" width="13.140625" style="30" customWidth="1"/>
    <col min="8712" max="8712" width="9.140625" style="30"/>
    <col min="8713" max="8713" width="10.5703125" style="30" bestFit="1" customWidth="1"/>
    <col min="8714" max="8714" width="11.5703125" style="30" bestFit="1" customWidth="1"/>
    <col min="8715" max="8959" width="9.140625" style="30"/>
    <col min="8960" max="8960" width="4.7109375" style="30" customWidth="1"/>
    <col min="8961" max="8961" width="6" style="30" bestFit="1" customWidth="1"/>
    <col min="8962" max="8962" width="46.7109375" style="30" customWidth="1"/>
    <col min="8963" max="8963" width="8.5703125" style="30" customWidth="1"/>
    <col min="8964" max="8964" width="4.7109375" style="30" bestFit="1" customWidth="1"/>
    <col min="8965" max="8965" width="8.7109375" style="30" customWidth="1"/>
    <col min="8966" max="8966" width="11.28515625" style="30" customWidth="1"/>
    <col min="8967" max="8967" width="13.140625" style="30" customWidth="1"/>
    <col min="8968" max="8968" width="9.140625" style="30"/>
    <col min="8969" max="8969" width="10.5703125" style="30" bestFit="1" customWidth="1"/>
    <col min="8970" max="8970" width="11.5703125" style="30" bestFit="1" customWidth="1"/>
    <col min="8971" max="9215" width="9.140625" style="30"/>
    <col min="9216" max="9216" width="4.7109375" style="30" customWidth="1"/>
    <col min="9217" max="9217" width="6" style="30" bestFit="1" customWidth="1"/>
    <col min="9218" max="9218" width="46.7109375" style="30" customWidth="1"/>
    <col min="9219" max="9219" width="8.5703125" style="30" customWidth="1"/>
    <col min="9220" max="9220" width="4.7109375" style="30" bestFit="1" customWidth="1"/>
    <col min="9221" max="9221" width="8.7109375" style="30" customWidth="1"/>
    <col min="9222" max="9222" width="11.28515625" style="30" customWidth="1"/>
    <col min="9223" max="9223" width="13.140625" style="30" customWidth="1"/>
    <col min="9224" max="9224" width="9.140625" style="30"/>
    <col min="9225" max="9225" width="10.5703125" style="30" bestFit="1" customWidth="1"/>
    <col min="9226" max="9226" width="11.5703125" style="30" bestFit="1" customWidth="1"/>
    <col min="9227" max="9471" width="9.140625" style="30"/>
    <col min="9472" max="9472" width="4.7109375" style="30" customWidth="1"/>
    <col min="9473" max="9473" width="6" style="30" bestFit="1" customWidth="1"/>
    <col min="9474" max="9474" width="46.7109375" style="30" customWidth="1"/>
    <col min="9475" max="9475" width="8.5703125" style="30" customWidth="1"/>
    <col min="9476" max="9476" width="4.7109375" style="30" bestFit="1" customWidth="1"/>
    <col min="9477" max="9477" width="8.7109375" style="30" customWidth="1"/>
    <col min="9478" max="9478" width="11.28515625" style="30" customWidth="1"/>
    <col min="9479" max="9479" width="13.140625" style="30" customWidth="1"/>
    <col min="9480" max="9480" width="9.140625" style="30"/>
    <col min="9481" max="9481" width="10.5703125" style="30" bestFit="1" customWidth="1"/>
    <col min="9482" max="9482" width="11.5703125" style="30" bestFit="1" customWidth="1"/>
    <col min="9483" max="9727" width="9.140625" style="30"/>
    <col min="9728" max="9728" width="4.7109375" style="30" customWidth="1"/>
    <col min="9729" max="9729" width="6" style="30" bestFit="1" customWidth="1"/>
    <col min="9730" max="9730" width="46.7109375" style="30" customWidth="1"/>
    <col min="9731" max="9731" width="8.5703125" style="30" customWidth="1"/>
    <col min="9732" max="9732" width="4.7109375" style="30" bestFit="1" customWidth="1"/>
    <col min="9733" max="9733" width="8.7109375" style="30" customWidth="1"/>
    <col min="9734" max="9734" width="11.28515625" style="30" customWidth="1"/>
    <col min="9735" max="9735" width="13.140625" style="30" customWidth="1"/>
    <col min="9736" max="9736" width="9.140625" style="30"/>
    <col min="9737" max="9737" width="10.5703125" style="30" bestFit="1" customWidth="1"/>
    <col min="9738" max="9738" width="11.5703125" style="30" bestFit="1" customWidth="1"/>
    <col min="9739" max="9983" width="9.140625" style="30"/>
    <col min="9984" max="9984" width="4.7109375" style="30" customWidth="1"/>
    <col min="9985" max="9985" width="6" style="30" bestFit="1" customWidth="1"/>
    <col min="9986" max="9986" width="46.7109375" style="30" customWidth="1"/>
    <col min="9987" max="9987" width="8.5703125" style="30" customWidth="1"/>
    <col min="9988" max="9988" width="4.7109375" style="30" bestFit="1" customWidth="1"/>
    <col min="9989" max="9989" width="8.7109375" style="30" customWidth="1"/>
    <col min="9990" max="9990" width="11.28515625" style="30" customWidth="1"/>
    <col min="9991" max="9991" width="13.140625" style="30" customWidth="1"/>
    <col min="9992" max="9992" width="9.140625" style="30"/>
    <col min="9993" max="9993" width="10.5703125" style="30" bestFit="1" customWidth="1"/>
    <col min="9994" max="9994" width="11.5703125" style="30" bestFit="1" customWidth="1"/>
    <col min="9995" max="10239" width="9.140625" style="30"/>
    <col min="10240" max="10240" width="4.7109375" style="30" customWidth="1"/>
    <col min="10241" max="10241" width="6" style="30" bestFit="1" customWidth="1"/>
    <col min="10242" max="10242" width="46.7109375" style="30" customWidth="1"/>
    <col min="10243" max="10243" width="8.5703125" style="30" customWidth="1"/>
    <col min="10244" max="10244" width="4.7109375" style="30" bestFit="1" customWidth="1"/>
    <col min="10245" max="10245" width="8.7109375" style="30" customWidth="1"/>
    <col min="10246" max="10246" width="11.28515625" style="30" customWidth="1"/>
    <col min="10247" max="10247" width="13.140625" style="30" customWidth="1"/>
    <col min="10248" max="10248" width="9.140625" style="30"/>
    <col min="10249" max="10249" width="10.5703125" style="30" bestFit="1" customWidth="1"/>
    <col min="10250" max="10250" width="11.5703125" style="30" bestFit="1" customWidth="1"/>
    <col min="10251" max="10495" width="9.140625" style="30"/>
    <col min="10496" max="10496" width="4.7109375" style="30" customWidth="1"/>
    <col min="10497" max="10497" width="6" style="30" bestFit="1" customWidth="1"/>
    <col min="10498" max="10498" width="46.7109375" style="30" customWidth="1"/>
    <col min="10499" max="10499" width="8.5703125" style="30" customWidth="1"/>
    <col min="10500" max="10500" width="4.7109375" style="30" bestFit="1" customWidth="1"/>
    <col min="10501" max="10501" width="8.7109375" style="30" customWidth="1"/>
    <col min="10502" max="10502" width="11.28515625" style="30" customWidth="1"/>
    <col min="10503" max="10503" width="13.140625" style="30" customWidth="1"/>
    <col min="10504" max="10504" width="9.140625" style="30"/>
    <col min="10505" max="10505" width="10.5703125" style="30" bestFit="1" customWidth="1"/>
    <col min="10506" max="10506" width="11.5703125" style="30" bestFit="1" customWidth="1"/>
    <col min="10507" max="10751" width="9.140625" style="30"/>
    <col min="10752" max="10752" width="4.7109375" style="30" customWidth="1"/>
    <col min="10753" max="10753" width="6" style="30" bestFit="1" customWidth="1"/>
    <col min="10754" max="10754" width="46.7109375" style="30" customWidth="1"/>
    <col min="10755" max="10755" width="8.5703125" style="30" customWidth="1"/>
    <col min="10756" max="10756" width="4.7109375" style="30" bestFit="1" customWidth="1"/>
    <col min="10757" max="10757" width="8.7109375" style="30" customWidth="1"/>
    <col min="10758" max="10758" width="11.28515625" style="30" customWidth="1"/>
    <col min="10759" max="10759" width="13.140625" style="30" customWidth="1"/>
    <col min="10760" max="10760" width="9.140625" style="30"/>
    <col min="10761" max="10761" width="10.5703125" style="30" bestFit="1" customWidth="1"/>
    <col min="10762" max="10762" width="11.5703125" style="30" bestFit="1" customWidth="1"/>
    <col min="10763" max="11007" width="9.140625" style="30"/>
    <col min="11008" max="11008" width="4.7109375" style="30" customWidth="1"/>
    <col min="11009" max="11009" width="6" style="30" bestFit="1" customWidth="1"/>
    <col min="11010" max="11010" width="46.7109375" style="30" customWidth="1"/>
    <col min="11011" max="11011" width="8.5703125" style="30" customWidth="1"/>
    <col min="11012" max="11012" width="4.7109375" style="30" bestFit="1" customWidth="1"/>
    <col min="11013" max="11013" width="8.7109375" style="30" customWidth="1"/>
    <col min="11014" max="11014" width="11.28515625" style="30" customWidth="1"/>
    <col min="11015" max="11015" width="13.140625" style="30" customWidth="1"/>
    <col min="11016" max="11016" width="9.140625" style="30"/>
    <col min="11017" max="11017" width="10.5703125" style="30" bestFit="1" customWidth="1"/>
    <col min="11018" max="11018" width="11.5703125" style="30" bestFit="1" customWidth="1"/>
    <col min="11019" max="11263" width="9.140625" style="30"/>
    <col min="11264" max="11264" width="4.7109375" style="30" customWidth="1"/>
    <col min="11265" max="11265" width="6" style="30" bestFit="1" customWidth="1"/>
    <col min="11266" max="11266" width="46.7109375" style="30" customWidth="1"/>
    <col min="11267" max="11267" width="8.5703125" style="30" customWidth="1"/>
    <col min="11268" max="11268" width="4.7109375" style="30" bestFit="1" customWidth="1"/>
    <col min="11269" max="11269" width="8.7109375" style="30" customWidth="1"/>
    <col min="11270" max="11270" width="11.28515625" style="30" customWidth="1"/>
    <col min="11271" max="11271" width="13.140625" style="30" customWidth="1"/>
    <col min="11272" max="11272" width="9.140625" style="30"/>
    <col min="11273" max="11273" width="10.5703125" style="30" bestFit="1" customWidth="1"/>
    <col min="11274" max="11274" width="11.5703125" style="30" bestFit="1" customWidth="1"/>
    <col min="11275" max="11519" width="9.140625" style="30"/>
    <col min="11520" max="11520" width="4.7109375" style="30" customWidth="1"/>
    <col min="11521" max="11521" width="6" style="30" bestFit="1" customWidth="1"/>
    <col min="11522" max="11522" width="46.7109375" style="30" customWidth="1"/>
    <col min="11523" max="11523" width="8.5703125" style="30" customWidth="1"/>
    <col min="11524" max="11524" width="4.7109375" style="30" bestFit="1" customWidth="1"/>
    <col min="11525" max="11525" width="8.7109375" style="30" customWidth="1"/>
    <col min="11526" max="11526" width="11.28515625" style="30" customWidth="1"/>
    <col min="11527" max="11527" width="13.140625" style="30" customWidth="1"/>
    <col min="11528" max="11528" width="9.140625" style="30"/>
    <col min="11529" max="11529" width="10.5703125" style="30" bestFit="1" customWidth="1"/>
    <col min="11530" max="11530" width="11.5703125" style="30" bestFit="1" customWidth="1"/>
    <col min="11531" max="11775" width="9.140625" style="30"/>
    <col min="11776" max="11776" width="4.7109375" style="30" customWidth="1"/>
    <col min="11777" max="11777" width="6" style="30" bestFit="1" customWidth="1"/>
    <col min="11778" max="11778" width="46.7109375" style="30" customWidth="1"/>
    <col min="11779" max="11779" width="8.5703125" style="30" customWidth="1"/>
    <col min="11780" max="11780" width="4.7109375" style="30" bestFit="1" customWidth="1"/>
    <col min="11781" max="11781" width="8.7109375" style="30" customWidth="1"/>
    <col min="11782" max="11782" width="11.28515625" style="30" customWidth="1"/>
    <col min="11783" max="11783" width="13.140625" style="30" customWidth="1"/>
    <col min="11784" max="11784" width="9.140625" style="30"/>
    <col min="11785" max="11785" width="10.5703125" style="30" bestFit="1" customWidth="1"/>
    <col min="11786" max="11786" width="11.5703125" style="30" bestFit="1" customWidth="1"/>
    <col min="11787" max="12031" width="9.140625" style="30"/>
    <col min="12032" max="12032" width="4.7109375" style="30" customWidth="1"/>
    <col min="12033" max="12033" width="6" style="30" bestFit="1" customWidth="1"/>
    <col min="12034" max="12034" width="46.7109375" style="30" customWidth="1"/>
    <col min="12035" max="12035" width="8.5703125" style="30" customWidth="1"/>
    <col min="12036" max="12036" width="4.7109375" style="30" bestFit="1" customWidth="1"/>
    <col min="12037" max="12037" width="8.7109375" style="30" customWidth="1"/>
    <col min="12038" max="12038" width="11.28515625" style="30" customWidth="1"/>
    <col min="12039" max="12039" width="13.140625" style="30" customWidth="1"/>
    <col min="12040" max="12040" width="9.140625" style="30"/>
    <col min="12041" max="12041" width="10.5703125" style="30" bestFit="1" customWidth="1"/>
    <col min="12042" max="12042" width="11.5703125" style="30" bestFit="1" customWidth="1"/>
    <col min="12043" max="12287" width="9.140625" style="30"/>
    <col min="12288" max="12288" width="4.7109375" style="30" customWidth="1"/>
    <col min="12289" max="12289" width="6" style="30" bestFit="1" customWidth="1"/>
    <col min="12290" max="12290" width="46.7109375" style="30" customWidth="1"/>
    <col min="12291" max="12291" width="8.5703125" style="30" customWidth="1"/>
    <col min="12292" max="12292" width="4.7109375" style="30" bestFit="1" customWidth="1"/>
    <col min="12293" max="12293" width="8.7109375" style="30" customWidth="1"/>
    <col min="12294" max="12294" width="11.28515625" style="30" customWidth="1"/>
    <col min="12295" max="12295" width="13.140625" style="30" customWidth="1"/>
    <col min="12296" max="12296" width="9.140625" style="30"/>
    <col min="12297" max="12297" width="10.5703125" style="30" bestFit="1" customWidth="1"/>
    <col min="12298" max="12298" width="11.5703125" style="30" bestFit="1" customWidth="1"/>
    <col min="12299" max="12543" width="9.140625" style="30"/>
    <col min="12544" max="12544" width="4.7109375" style="30" customWidth="1"/>
    <col min="12545" max="12545" width="6" style="30" bestFit="1" customWidth="1"/>
    <col min="12546" max="12546" width="46.7109375" style="30" customWidth="1"/>
    <col min="12547" max="12547" width="8.5703125" style="30" customWidth="1"/>
    <col min="12548" max="12548" width="4.7109375" style="30" bestFit="1" customWidth="1"/>
    <col min="12549" max="12549" width="8.7109375" style="30" customWidth="1"/>
    <col min="12550" max="12550" width="11.28515625" style="30" customWidth="1"/>
    <col min="12551" max="12551" width="13.140625" style="30" customWidth="1"/>
    <col min="12552" max="12552" width="9.140625" style="30"/>
    <col min="12553" max="12553" width="10.5703125" style="30" bestFit="1" customWidth="1"/>
    <col min="12554" max="12554" width="11.5703125" style="30" bestFit="1" customWidth="1"/>
    <col min="12555" max="12799" width="9.140625" style="30"/>
    <col min="12800" max="12800" width="4.7109375" style="30" customWidth="1"/>
    <col min="12801" max="12801" width="6" style="30" bestFit="1" customWidth="1"/>
    <col min="12802" max="12802" width="46.7109375" style="30" customWidth="1"/>
    <col min="12803" max="12803" width="8.5703125" style="30" customWidth="1"/>
    <col min="12804" max="12804" width="4.7109375" style="30" bestFit="1" customWidth="1"/>
    <col min="12805" max="12805" width="8.7109375" style="30" customWidth="1"/>
    <col min="12806" max="12806" width="11.28515625" style="30" customWidth="1"/>
    <col min="12807" max="12807" width="13.140625" style="30" customWidth="1"/>
    <col min="12808" max="12808" width="9.140625" style="30"/>
    <col min="12809" max="12809" width="10.5703125" style="30" bestFit="1" customWidth="1"/>
    <col min="12810" max="12810" width="11.5703125" style="30" bestFit="1" customWidth="1"/>
    <col min="12811" max="13055" width="9.140625" style="30"/>
    <col min="13056" max="13056" width="4.7109375" style="30" customWidth="1"/>
    <col min="13057" max="13057" width="6" style="30" bestFit="1" customWidth="1"/>
    <col min="13058" max="13058" width="46.7109375" style="30" customWidth="1"/>
    <col min="13059" max="13059" width="8.5703125" style="30" customWidth="1"/>
    <col min="13060" max="13060" width="4.7109375" style="30" bestFit="1" customWidth="1"/>
    <col min="13061" max="13061" width="8.7109375" style="30" customWidth="1"/>
    <col min="13062" max="13062" width="11.28515625" style="30" customWidth="1"/>
    <col min="13063" max="13063" width="13.140625" style="30" customWidth="1"/>
    <col min="13064" max="13064" width="9.140625" style="30"/>
    <col min="13065" max="13065" width="10.5703125" style="30" bestFit="1" customWidth="1"/>
    <col min="13066" max="13066" width="11.5703125" style="30" bestFit="1" customWidth="1"/>
    <col min="13067" max="13311" width="9.140625" style="30"/>
    <col min="13312" max="13312" width="4.7109375" style="30" customWidth="1"/>
    <col min="13313" max="13313" width="6" style="30" bestFit="1" customWidth="1"/>
    <col min="13314" max="13314" width="46.7109375" style="30" customWidth="1"/>
    <col min="13315" max="13315" width="8.5703125" style="30" customWidth="1"/>
    <col min="13316" max="13316" width="4.7109375" style="30" bestFit="1" customWidth="1"/>
    <col min="13317" max="13317" width="8.7109375" style="30" customWidth="1"/>
    <col min="13318" max="13318" width="11.28515625" style="30" customWidth="1"/>
    <col min="13319" max="13319" width="13.140625" style="30" customWidth="1"/>
    <col min="13320" max="13320" width="9.140625" style="30"/>
    <col min="13321" max="13321" width="10.5703125" style="30" bestFit="1" customWidth="1"/>
    <col min="13322" max="13322" width="11.5703125" style="30" bestFit="1" customWidth="1"/>
    <col min="13323" max="13567" width="9.140625" style="30"/>
    <col min="13568" max="13568" width="4.7109375" style="30" customWidth="1"/>
    <col min="13569" max="13569" width="6" style="30" bestFit="1" customWidth="1"/>
    <col min="13570" max="13570" width="46.7109375" style="30" customWidth="1"/>
    <col min="13571" max="13571" width="8.5703125" style="30" customWidth="1"/>
    <col min="13572" max="13572" width="4.7109375" style="30" bestFit="1" customWidth="1"/>
    <col min="13573" max="13573" width="8.7109375" style="30" customWidth="1"/>
    <col min="13574" max="13574" width="11.28515625" style="30" customWidth="1"/>
    <col min="13575" max="13575" width="13.140625" style="30" customWidth="1"/>
    <col min="13576" max="13576" width="9.140625" style="30"/>
    <col min="13577" max="13577" width="10.5703125" style="30" bestFit="1" customWidth="1"/>
    <col min="13578" max="13578" width="11.5703125" style="30" bestFit="1" customWidth="1"/>
    <col min="13579" max="13823" width="9.140625" style="30"/>
    <col min="13824" max="13824" width="4.7109375" style="30" customWidth="1"/>
    <col min="13825" max="13825" width="6" style="30" bestFit="1" customWidth="1"/>
    <col min="13826" max="13826" width="46.7109375" style="30" customWidth="1"/>
    <col min="13827" max="13827" width="8.5703125" style="30" customWidth="1"/>
    <col min="13828" max="13828" width="4.7109375" style="30" bestFit="1" customWidth="1"/>
    <col min="13829" max="13829" width="8.7109375" style="30" customWidth="1"/>
    <col min="13830" max="13830" width="11.28515625" style="30" customWidth="1"/>
    <col min="13831" max="13831" width="13.140625" style="30" customWidth="1"/>
    <col min="13832" max="13832" width="9.140625" style="30"/>
    <col min="13833" max="13833" width="10.5703125" style="30" bestFit="1" customWidth="1"/>
    <col min="13834" max="13834" width="11.5703125" style="30" bestFit="1" customWidth="1"/>
    <col min="13835" max="14079" width="9.140625" style="30"/>
    <col min="14080" max="14080" width="4.7109375" style="30" customWidth="1"/>
    <col min="14081" max="14081" width="6" style="30" bestFit="1" customWidth="1"/>
    <col min="14082" max="14082" width="46.7109375" style="30" customWidth="1"/>
    <col min="14083" max="14083" width="8.5703125" style="30" customWidth="1"/>
    <col min="14084" max="14084" width="4.7109375" style="30" bestFit="1" customWidth="1"/>
    <col min="14085" max="14085" width="8.7109375" style="30" customWidth="1"/>
    <col min="14086" max="14086" width="11.28515625" style="30" customWidth="1"/>
    <col min="14087" max="14087" width="13.140625" style="30" customWidth="1"/>
    <col min="14088" max="14088" width="9.140625" style="30"/>
    <col min="14089" max="14089" width="10.5703125" style="30" bestFit="1" customWidth="1"/>
    <col min="14090" max="14090" width="11.5703125" style="30" bestFit="1" customWidth="1"/>
    <col min="14091" max="14335" width="9.140625" style="30"/>
    <col min="14336" max="14336" width="4.7109375" style="30" customWidth="1"/>
    <col min="14337" max="14337" width="6" style="30" bestFit="1" customWidth="1"/>
    <col min="14338" max="14338" width="46.7109375" style="30" customWidth="1"/>
    <col min="14339" max="14339" width="8.5703125" style="30" customWidth="1"/>
    <col min="14340" max="14340" width="4.7109375" style="30" bestFit="1" customWidth="1"/>
    <col min="14341" max="14341" width="8.7109375" style="30" customWidth="1"/>
    <col min="14342" max="14342" width="11.28515625" style="30" customWidth="1"/>
    <col min="14343" max="14343" width="13.140625" style="30" customWidth="1"/>
    <col min="14344" max="14344" width="9.140625" style="30"/>
    <col min="14345" max="14345" width="10.5703125" style="30" bestFit="1" customWidth="1"/>
    <col min="14346" max="14346" width="11.5703125" style="30" bestFit="1" customWidth="1"/>
    <col min="14347" max="14591" width="9.140625" style="30"/>
    <col min="14592" max="14592" width="4.7109375" style="30" customWidth="1"/>
    <col min="14593" max="14593" width="6" style="30" bestFit="1" customWidth="1"/>
    <col min="14594" max="14594" width="46.7109375" style="30" customWidth="1"/>
    <col min="14595" max="14595" width="8.5703125" style="30" customWidth="1"/>
    <col min="14596" max="14596" width="4.7109375" style="30" bestFit="1" customWidth="1"/>
    <col min="14597" max="14597" width="8.7109375" style="30" customWidth="1"/>
    <col min="14598" max="14598" width="11.28515625" style="30" customWidth="1"/>
    <col min="14599" max="14599" width="13.140625" style="30" customWidth="1"/>
    <col min="14600" max="14600" width="9.140625" style="30"/>
    <col min="14601" max="14601" width="10.5703125" style="30" bestFit="1" customWidth="1"/>
    <col min="14602" max="14602" width="11.5703125" style="30" bestFit="1" customWidth="1"/>
    <col min="14603" max="14847" width="9.140625" style="30"/>
    <col min="14848" max="14848" width="4.7109375" style="30" customWidth="1"/>
    <col min="14849" max="14849" width="6" style="30" bestFit="1" customWidth="1"/>
    <col min="14850" max="14850" width="46.7109375" style="30" customWidth="1"/>
    <col min="14851" max="14851" width="8.5703125" style="30" customWidth="1"/>
    <col min="14852" max="14852" width="4.7109375" style="30" bestFit="1" customWidth="1"/>
    <col min="14853" max="14853" width="8.7109375" style="30" customWidth="1"/>
    <col min="14854" max="14854" width="11.28515625" style="30" customWidth="1"/>
    <col min="14855" max="14855" width="13.140625" style="30" customWidth="1"/>
    <col min="14856" max="14856" width="9.140625" style="30"/>
    <col min="14857" max="14857" width="10.5703125" style="30" bestFit="1" customWidth="1"/>
    <col min="14858" max="14858" width="11.5703125" style="30" bestFit="1" customWidth="1"/>
    <col min="14859" max="15103" width="9.140625" style="30"/>
    <col min="15104" max="15104" width="4.7109375" style="30" customWidth="1"/>
    <col min="15105" max="15105" width="6" style="30" bestFit="1" customWidth="1"/>
    <col min="15106" max="15106" width="46.7109375" style="30" customWidth="1"/>
    <col min="15107" max="15107" width="8.5703125" style="30" customWidth="1"/>
    <col min="15108" max="15108" width="4.7109375" style="30" bestFit="1" customWidth="1"/>
    <col min="15109" max="15109" width="8.7109375" style="30" customWidth="1"/>
    <col min="15110" max="15110" width="11.28515625" style="30" customWidth="1"/>
    <col min="15111" max="15111" width="13.140625" style="30" customWidth="1"/>
    <col min="15112" max="15112" width="9.140625" style="30"/>
    <col min="15113" max="15113" width="10.5703125" style="30" bestFit="1" customWidth="1"/>
    <col min="15114" max="15114" width="11.5703125" style="30" bestFit="1" customWidth="1"/>
    <col min="15115" max="15359" width="9.140625" style="30"/>
    <col min="15360" max="15360" width="4.7109375" style="30" customWidth="1"/>
    <col min="15361" max="15361" width="6" style="30" bestFit="1" customWidth="1"/>
    <col min="15362" max="15362" width="46.7109375" style="30" customWidth="1"/>
    <col min="15363" max="15363" width="8.5703125" style="30" customWidth="1"/>
    <col min="15364" max="15364" width="4.7109375" style="30" bestFit="1" customWidth="1"/>
    <col min="15365" max="15365" width="8.7109375" style="30" customWidth="1"/>
    <col min="15366" max="15366" width="11.28515625" style="30" customWidth="1"/>
    <col min="15367" max="15367" width="13.140625" style="30" customWidth="1"/>
    <col min="15368" max="15368" width="9.140625" style="30"/>
    <col min="15369" max="15369" width="10.5703125" style="30" bestFit="1" customWidth="1"/>
    <col min="15370" max="15370" width="11.5703125" style="30" bestFit="1" customWidth="1"/>
    <col min="15371" max="15615" width="9.140625" style="30"/>
    <col min="15616" max="15616" width="4.7109375" style="30" customWidth="1"/>
    <col min="15617" max="15617" width="6" style="30" bestFit="1" customWidth="1"/>
    <col min="15618" max="15618" width="46.7109375" style="30" customWidth="1"/>
    <col min="15619" max="15619" width="8.5703125" style="30" customWidth="1"/>
    <col min="15620" max="15620" width="4.7109375" style="30" bestFit="1" customWidth="1"/>
    <col min="15621" max="15621" width="8.7109375" style="30" customWidth="1"/>
    <col min="15622" max="15622" width="11.28515625" style="30" customWidth="1"/>
    <col min="15623" max="15623" width="13.140625" style="30" customWidth="1"/>
    <col min="15624" max="15624" width="9.140625" style="30"/>
    <col min="15625" max="15625" width="10.5703125" style="30" bestFit="1" customWidth="1"/>
    <col min="15626" max="15626" width="11.5703125" style="30" bestFit="1" customWidth="1"/>
    <col min="15627" max="15871" width="9.140625" style="30"/>
    <col min="15872" max="15872" width="4.7109375" style="30" customWidth="1"/>
    <col min="15873" max="15873" width="6" style="30" bestFit="1" customWidth="1"/>
    <col min="15874" max="15874" width="46.7109375" style="30" customWidth="1"/>
    <col min="15875" max="15875" width="8.5703125" style="30" customWidth="1"/>
    <col min="15876" max="15876" width="4.7109375" style="30" bestFit="1" customWidth="1"/>
    <col min="15877" max="15877" width="8.7109375" style="30" customWidth="1"/>
    <col min="15878" max="15878" width="11.28515625" style="30" customWidth="1"/>
    <col min="15879" max="15879" width="13.140625" style="30" customWidth="1"/>
    <col min="15880" max="15880" width="9.140625" style="30"/>
    <col min="15881" max="15881" width="10.5703125" style="30" bestFit="1" customWidth="1"/>
    <col min="15882" max="15882" width="11.5703125" style="30" bestFit="1" customWidth="1"/>
    <col min="15883" max="16127" width="9.140625" style="30"/>
    <col min="16128" max="16128" width="4.7109375" style="30" customWidth="1"/>
    <col min="16129" max="16129" width="6" style="30" bestFit="1" customWidth="1"/>
    <col min="16130" max="16130" width="46.7109375" style="30" customWidth="1"/>
    <col min="16131" max="16131" width="8.5703125" style="30" customWidth="1"/>
    <col min="16132" max="16132" width="4.7109375" style="30" bestFit="1" customWidth="1"/>
    <col min="16133" max="16133" width="8.7109375" style="30" customWidth="1"/>
    <col min="16134" max="16134" width="11.28515625" style="30" customWidth="1"/>
    <col min="16135" max="16135" width="13.140625" style="30" customWidth="1"/>
    <col min="16136" max="16136" width="9.140625" style="30"/>
    <col min="16137" max="16137" width="10.5703125" style="30" bestFit="1" customWidth="1"/>
    <col min="16138" max="16138" width="11.5703125" style="30" bestFit="1" customWidth="1"/>
    <col min="16139" max="16384" width="9.140625" style="30"/>
  </cols>
  <sheetData>
    <row r="1" spans="1:6" s="404" customFormat="1" ht="15.75" x14ac:dyDescent="0.2">
      <c r="A1" s="25" t="s">
        <v>448</v>
      </c>
      <c r="B1" s="66" t="s">
        <v>6</v>
      </c>
      <c r="C1" s="402"/>
      <c r="D1" s="402"/>
      <c r="E1" s="403"/>
    </row>
    <row r="2" spans="1:6" s="404" customFormat="1" ht="15.75" x14ac:dyDescent="0.2">
      <c r="A2" s="25" t="s">
        <v>449</v>
      </c>
      <c r="B2" s="66" t="s">
        <v>7</v>
      </c>
      <c r="C2" s="402"/>
      <c r="D2" s="402"/>
      <c r="E2" s="403"/>
    </row>
    <row r="3" spans="1:6" s="404" customFormat="1" ht="15.75" x14ac:dyDescent="0.2">
      <c r="A3" s="25" t="s">
        <v>551</v>
      </c>
      <c r="B3" s="66" t="s">
        <v>451</v>
      </c>
      <c r="C3" s="402"/>
      <c r="D3" s="402"/>
      <c r="E3" s="403"/>
    </row>
    <row r="4" spans="1:6" x14ac:dyDescent="0.2">
      <c r="A4" s="232"/>
      <c r="B4" s="66" t="s">
        <v>552</v>
      </c>
      <c r="C4" s="405"/>
      <c r="D4" s="405"/>
      <c r="E4" s="28"/>
    </row>
    <row r="5" spans="1:6" ht="76.5" x14ac:dyDescent="0.2">
      <c r="A5" s="406" t="s">
        <v>0</v>
      </c>
      <c r="B5" s="407" t="s">
        <v>34</v>
      </c>
      <c r="C5" s="408" t="s">
        <v>8</v>
      </c>
      <c r="D5" s="409" t="s">
        <v>9</v>
      </c>
      <c r="E5" s="410" t="s">
        <v>453</v>
      </c>
      <c r="F5" s="410" t="s">
        <v>39</v>
      </c>
    </row>
    <row r="6" spans="1:6" x14ac:dyDescent="0.2">
      <c r="A6" s="97">
        <v>1</v>
      </c>
      <c r="B6" s="67"/>
      <c r="C6" s="31"/>
      <c r="D6" s="32"/>
      <c r="E6" s="33"/>
      <c r="F6" s="31"/>
    </row>
    <row r="7" spans="1:6" x14ac:dyDescent="0.2">
      <c r="A7" s="223"/>
      <c r="B7" s="66" t="s">
        <v>113</v>
      </c>
      <c r="C7" s="29"/>
      <c r="E7" s="28"/>
      <c r="F7" s="29"/>
    </row>
    <row r="8" spans="1:6" x14ac:dyDescent="0.2">
      <c r="A8" s="223"/>
      <c r="B8" s="411" t="s">
        <v>112</v>
      </c>
      <c r="C8" s="411"/>
      <c r="D8" s="411"/>
      <c r="E8" s="411"/>
      <c r="F8" s="314"/>
    </row>
    <row r="9" spans="1:6" x14ac:dyDescent="0.2">
      <c r="A9" s="223"/>
      <c r="B9" s="411"/>
      <c r="C9" s="411"/>
      <c r="D9" s="411"/>
      <c r="E9" s="411"/>
      <c r="F9" s="314"/>
    </row>
    <row r="10" spans="1:6" x14ac:dyDescent="0.2">
      <c r="A10" s="223"/>
      <c r="B10" s="73"/>
      <c r="C10" s="29"/>
      <c r="E10" s="28"/>
      <c r="F10" s="29"/>
    </row>
    <row r="11" spans="1:6" s="417" customFormat="1" x14ac:dyDescent="0.2">
      <c r="A11" s="430"/>
      <c r="B11" s="413"/>
      <c r="C11" s="414"/>
      <c r="D11" s="415"/>
      <c r="E11" s="414"/>
      <c r="F11" s="414"/>
    </row>
    <row r="12" spans="1:6" s="417" customFormat="1" x14ac:dyDescent="0.2">
      <c r="A12" s="418">
        <v>1</v>
      </c>
      <c r="B12" s="419" t="s">
        <v>458</v>
      </c>
      <c r="C12" s="420"/>
      <c r="D12" s="421"/>
      <c r="E12" s="420"/>
      <c r="F12" s="420"/>
    </row>
    <row r="13" spans="1:6" s="417" customFormat="1" ht="25.5" x14ac:dyDescent="0.2">
      <c r="A13" s="422"/>
      <c r="B13" s="423" t="s">
        <v>459</v>
      </c>
      <c r="F13" s="424"/>
    </row>
    <row r="14" spans="1:6" s="417" customFormat="1" x14ac:dyDescent="0.2">
      <c r="A14" s="422"/>
      <c r="B14" s="423"/>
      <c r="C14" s="431">
        <v>13.446000000000002</v>
      </c>
      <c r="D14" s="421" t="s">
        <v>460</v>
      </c>
      <c r="E14" s="443"/>
      <c r="F14" s="420">
        <f>+C14*E14</f>
        <v>0</v>
      </c>
    </row>
    <row r="15" spans="1:6" s="417" customFormat="1" x14ac:dyDescent="0.2">
      <c r="A15" s="426"/>
      <c r="B15" s="427"/>
      <c r="C15" s="428"/>
      <c r="D15" s="429"/>
      <c r="E15" s="428"/>
      <c r="F15" s="428"/>
    </row>
    <row r="16" spans="1:6" s="417" customFormat="1" x14ac:dyDescent="0.2">
      <c r="A16" s="412"/>
      <c r="B16" s="413"/>
      <c r="C16" s="414"/>
      <c r="D16" s="415"/>
      <c r="E16" s="414"/>
      <c r="F16" s="414"/>
    </row>
    <row r="17" spans="1:6" s="417" customFormat="1" x14ac:dyDescent="0.2">
      <c r="A17" s="418">
        <f>1+A12</f>
        <v>2</v>
      </c>
      <c r="B17" s="419" t="s">
        <v>553</v>
      </c>
      <c r="C17" s="420"/>
      <c r="D17" s="421"/>
      <c r="E17" s="420"/>
      <c r="F17" s="420"/>
    </row>
    <row r="18" spans="1:6" s="417" customFormat="1" ht="38.25" x14ac:dyDescent="0.2">
      <c r="A18" s="422"/>
      <c r="B18" s="423" t="s">
        <v>554</v>
      </c>
      <c r="F18" s="424"/>
    </row>
    <row r="19" spans="1:6" s="417" customFormat="1" x14ac:dyDescent="0.2">
      <c r="A19" s="422"/>
      <c r="B19" s="423" t="s">
        <v>555</v>
      </c>
      <c r="C19" s="420">
        <v>1</v>
      </c>
      <c r="D19" s="421" t="s">
        <v>137</v>
      </c>
      <c r="E19" s="443"/>
      <c r="F19" s="420">
        <f>+C19*E19</f>
        <v>0</v>
      </c>
    </row>
    <row r="20" spans="1:6" s="417" customFormat="1" x14ac:dyDescent="0.2">
      <c r="A20" s="426"/>
      <c r="B20" s="427"/>
      <c r="C20" s="428"/>
      <c r="D20" s="429"/>
      <c r="E20" s="428"/>
      <c r="F20" s="428"/>
    </row>
    <row r="21" spans="1:6" s="417" customFormat="1" x14ac:dyDescent="0.2">
      <c r="A21" s="412"/>
      <c r="B21" s="413"/>
      <c r="C21" s="414"/>
      <c r="D21" s="415"/>
      <c r="E21" s="414"/>
      <c r="F21" s="414"/>
    </row>
    <row r="22" spans="1:6" s="417" customFormat="1" x14ac:dyDescent="0.2">
      <c r="A22" s="418">
        <f>1+A17</f>
        <v>3</v>
      </c>
      <c r="B22" s="419" t="s">
        <v>473</v>
      </c>
      <c r="C22" s="420"/>
      <c r="D22" s="421"/>
      <c r="E22" s="420"/>
      <c r="F22" s="420"/>
    </row>
    <row r="23" spans="1:6" s="417" customFormat="1" ht="38.25" x14ac:dyDescent="0.2">
      <c r="A23" s="422"/>
      <c r="B23" s="423" t="s">
        <v>474</v>
      </c>
      <c r="F23" s="424"/>
    </row>
    <row r="24" spans="1:6" s="417" customFormat="1" x14ac:dyDescent="0.2">
      <c r="A24" s="422"/>
      <c r="B24" s="423"/>
      <c r="C24" s="431">
        <v>153.352</v>
      </c>
      <c r="D24" s="421" t="s">
        <v>460</v>
      </c>
      <c r="E24" s="443"/>
      <c r="F24" s="420">
        <f>+C24*E24</f>
        <v>0</v>
      </c>
    </row>
    <row r="25" spans="1:6" s="417" customFormat="1" x14ac:dyDescent="0.2">
      <c r="A25" s="426"/>
      <c r="B25" s="427"/>
      <c r="C25" s="428"/>
      <c r="D25" s="429"/>
      <c r="E25" s="428"/>
      <c r="F25" s="428"/>
    </row>
    <row r="26" spans="1:6" s="417" customFormat="1" x14ac:dyDescent="0.2">
      <c r="A26" s="418"/>
      <c r="B26" s="423"/>
      <c r="C26" s="420"/>
      <c r="D26" s="421"/>
      <c r="E26" s="420"/>
      <c r="F26" s="420"/>
    </row>
    <row r="27" spans="1:6" s="417" customFormat="1" x14ac:dyDescent="0.2">
      <c r="A27" s="418">
        <f>1+A22</f>
        <v>4</v>
      </c>
      <c r="B27" s="419" t="s">
        <v>475</v>
      </c>
      <c r="C27" s="420"/>
      <c r="D27" s="421"/>
      <c r="E27" s="420"/>
      <c r="F27" s="420"/>
    </row>
    <row r="28" spans="1:6" s="417" customFormat="1" ht="38.25" x14ac:dyDescent="0.2">
      <c r="A28" s="422"/>
      <c r="B28" s="423" t="s">
        <v>476</v>
      </c>
      <c r="F28" s="424"/>
    </row>
    <row r="29" spans="1:6" s="417" customFormat="1" x14ac:dyDescent="0.2">
      <c r="A29" s="422"/>
      <c r="B29" s="423"/>
      <c r="C29" s="420">
        <v>8</v>
      </c>
      <c r="D29" s="421" t="s">
        <v>460</v>
      </c>
      <c r="E29" s="443"/>
      <c r="F29" s="420">
        <f>+C29*E29</f>
        <v>0</v>
      </c>
    </row>
    <row r="30" spans="1:6" s="417" customFormat="1" x14ac:dyDescent="0.2">
      <c r="A30" s="426"/>
      <c r="B30" s="427"/>
      <c r="C30" s="428"/>
      <c r="D30" s="429"/>
      <c r="E30" s="428"/>
      <c r="F30" s="428"/>
    </row>
    <row r="31" spans="1:6" s="417" customFormat="1" x14ac:dyDescent="0.2">
      <c r="A31" s="418"/>
      <c r="B31" s="423"/>
      <c r="C31" s="420"/>
      <c r="D31" s="421"/>
      <c r="E31" s="420"/>
      <c r="F31" s="420"/>
    </row>
    <row r="32" spans="1:6" s="417" customFormat="1" x14ac:dyDescent="0.2">
      <c r="A32" s="418">
        <f>1+A27</f>
        <v>5</v>
      </c>
      <c r="B32" s="419" t="s">
        <v>477</v>
      </c>
      <c r="C32" s="420"/>
      <c r="D32" s="421"/>
      <c r="E32" s="420"/>
      <c r="F32" s="420"/>
    </row>
    <row r="33" spans="1:6" s="417" customFormat="1" ht="38.25" x14ac:dyDescent="0.2">
      <c r="A33" s="422"/>
      <c r="B33" s="423" t="s">
        <v>478</v>
      </c>
      <c r="F33" s="424"/>
    </row>
    <row r="34" spans="1:6" s="417" customFormat="1" x14ac:dyDescent="0.2">
      <c r="A34" s="422"/>
      <c r="B34" s="423"/>
      <c r="C34" s="420">
        <v>80</v>
      </c>
      <c r="D34" s="421" t="s">
        <v>460</v>
      </c>
      <c r="E34" s="443"/>
      <c r="F34" s="420">
        <f>+C34*E34</f>
        <v>0</v>
      </c>
    </row>
    <row r="35" spans="1:6" s="417" customFormat="1" x14ac:dyDescent="0.2">
      <c r="A35" s="426"/>
      <c r="B35" s="427"/>
      <c r="C35" s="428"/>
      <c r="D35" s="429"/>
      <c r="E35" s="428"/>
      <c r="F35" s="428"/>
    </row>
    <row r="36" spans="1:6" s="417" customFormat="1" x14ac:dyDescent="0.2">
      <c r="A36" s="418"/>
      <c r="B36" s="423"/>
      <c r="C36" s="420"/>
      <c r="D36" s="421"/>
      <c r="E36" s="420"/>
      <c r="F36" s="420"/>
    </row>
    <row r="37" spans="1:6" s="417" customFormat="1" x14ac:dyDescent="0.2">
      <c r="A37" s="418">
        <f>1+A32</f>
        <v>6</v>
      </c>
      <c r="B37" s="419" t="s">
        <v>479</v>
      </c>
      <c r="C37" s="420"/>
      <c r="D37" s="421"/>
      <c r="E37" s="420"/>
      <c r="F37" s="420"/>
    </row>
    <row r="38" spans="1:6" s="417" customFormat="1" ht="38.25" x14ac:dyDescent="0.2">
      <c r="A38" s="422"/>
      <c r="B38" s="423" t="s">
        <v>480</v>
      </c>
      <c r="F38" s="424"/>
    </row>
    <row r="39" spans="1:6" s="417" customFormat="1" x14ac:dyDescent="0.2">
      <c r="A39" s="422"/>
      <c r="B39" s="423"/>
      <c r="C39" s="420">
        <v>60.352000000000004</v>
      </c>
      <c r="D39" s="421" t="s">
        <v>460</v>
      </c>
      <c r="E39" s="443"/>
      <c r="F39" s="420">
        <f>+C39*E39</f>
        <v>0</v>
      </c>
    </row>
    <row r="40" spans="1:6" s="417" customFormat="1" x14ac:dyDescent="0.2">
      <c r="A40" s="426"/>
      <c r="B40" s="427"/>
      <c r="C40" s="428"/>
      <c r="D40" s="429"/>
      <c r="E40" s="428"/>
      <c r="F40" s="428"/>
    </row>
    <row r="41" spans="1:6" s="417" customFormat="1" x14ac:dyDescent="0.2">
      <c r="A41" s="430"/>
      <c r="B41" s="432"/>
      <c r="C41" s="414"/>
      <c r="D41" s="415"/>
      <c r="E41" s="414"/>
      <c r="F41" s="414"/>
    </row>
    <row r="42" spans="1:6" s="417" customFormat="1" x14ac:dyDescent="0.2">
      <c r="A42" s="418">
        <f>1+A37</f>
        <v>7</v>
      </c>
      <c r="B42" s="419" t="s">
        <v>481</v>
      </c>
      <c r="C42" s="420"/>
      <c r="D42" s="421"/>
      <c r="E42" s="420"/>
      <c r="F42" s="420"/>
    </row>
    <row r="43" spans="1:6" s="417" customFormat="1" ht="25.5" x14ac:dyDescent="0.2">
      <c r="A43" s="418"/>
      <c r="B43" s="423" t="s">
        <v>482</v>
      </c>
      <c r="C43" s="420"/>
      <c r="D43" s="421"/>
      <c r="E43" s="420"/>
      <c r="F43" s="420"/>
    </row>
    <row r="44" spans="1:6" s="417" customFormat="1" x14ac:dyDescent="0.2">
      <c r="A44" s="418"/>
      <c r="B44" s="433"/>
      <c r="C44" s="420">
        <v>13.446000000000002</v>
      </c>
      <c r="D44" s="425" t="s">
        <v>460</v>
      </c>
      <c r="E44" s="443"/>
      <c r="F44" s="420">
        <f>+C44*E44</f>
        <v>0</v>
      </c>
    </row>
    <row r="45" spans="1:6" s="417" customFormat="1" x14ac:dyDescent="0.2">
      <c r="A45" s="434"/>
      <c r="B45" s="435"/>
      <c r="C45" s="428"/>
      <c r="D45" s="429"/>
      <c r="E45" s="428"/>
      <c r="F45" s="428"/>
    </row>
    <row r="46" spans="1:6" s="417" customFormat="1" x14ac:dyDescent="0.2">
      <c r="A46" s="430"/>
      <c r="B46" s="413"/>
      <c r="C46" s="414"/>
      <c r="D46" s="415"/>
      <c r="E46" s="414"/>
      <c r="F46" s="414"/>
    </row>
    <row r="47" spans="1:6" s="417" customFormat="1" x14ac:dyDescent="0.2">
      <c r="A47" s="418">
        <f>1+A42</f>
        <v>8</v>
      </c>
      <c r="B47" s="419" t="s">
        <v>483</v>
      </c>
      <c r="C47" s="420"/>
      <c r="D47" s="421"/>
      <c r="E47" s="420"/>
      <c r="F47" s="420"/>
    </row>
    <row r="48" spans="1:6" s="417" customFormat="1" ht="25.5" x14ac:dyDescent="0.2">
      <c r="A48" s="418"/>
      <c r="B48" s="423" t="s">
        <v>484</v>
      </c>
      <c r="C48" s="420"/>
      <c r="D48" s="421"/>
      <c r="E48" s="420"/>
      <c r="F48" s="420"/>
    </row>
    <row r="49" spans="1:7" s="417" customFormat="1" x14ac:dyDescent="0.2">
      <c r="A49" s="418"/>
      <c r="B49" s="423"/>
      <c r="C49" s="420">
        <v>10.36</v>
      </c>
      <c r="D49" s="421" t="s">
        <v>466</v>
      </c>
      <c r="E49" s="443"/>
      <c r="F49" s="420">
        <f>+C49*E49</f>
        <v>0</v>
      </c>
    </row>
    <row r="50" spans="1:7" s="417" customFormat="1" x14ac:dyDescent="0.2">
      <c r="A50" s="426"/>
      <c r="B50" s="427"/>
      <c r="C50" s="428"/>
      <c r="D50" s="429"/>
      <c r="E50" s="428"/>
      <c r="F50" s="428"/>
    </row>
    <row r="51" spans="1:7" s="417" customFormat="1" x14ac:dyDescent="0.2">
      <c r="A51" s="430"/>
      <c r="B51" s="413"/>
      <c r="C51" s="414"/>
      <c r="D51" s="415"/>
      <c r="E51" s="414"/>
      <c r="F51" s="414"/>
    </row>
    <row r="52" spans="1:7" s="417" customFormat="1" x14ac:dyDescent="0.2">
      <c r="A52" s="418">
        <f>1+A47</f>
        <v>9</v>
      </c>
      <c r="B52" s="419" t="s">
        <v>485</v>
      </c>
      <c r="C52" s="420"/>
      <c r="D52" s="421"/>
      <c r="E52" s="420"/>
      <c r="F52" s="420"/>
    </row>
    <row r="53" spans="1:7" s="417" customFormat="1" ht="25.5" x14ac:dyDescent="0.2">
      <c r="A53" s="422"/>
      <c r="B53" s="423" t="s">
        <v>486</v>
      </c>
      <c r="C53" s="420"/>
      <c r="D53" s="421"/>
      <c r="F53" s="424"/>
    </row>
    <row r="54" spans="1:7" s="417" customFormat="1" x14ac:dyDescent="0.2">
      <c r="A54" s="422"/>
      <c r="B54" s="423"/>
      <c r="C54" s="420">
        <v>81.352000000000004</v>
      </c>
      <c r="D54" s="421" t="s">
        <v>460</v>
      </c>
      <c r="E54" s="443"/>
      <c r="F54" s="420">
        <f>+C54*E54</f>
        <v>0</v>
      </c>
      <c r="G54" s="424"/>
    </row>
    <row r="55" spans="1:7" s="417" customFormat="1" x14ac:dyDescent="0.2">
      <c r="A55" s="426"/>
      <c r="B55" s="427"/>
      <c r="C55" s="428"/>
      <c r="D55" s="429"/>
      <c r="E55" s="428"/>
      <c r="F55" s="428"/>
    </row>
    <row r="56" spans="1:7" s="417" customFormat="1" x14ac:dyDescent="0.2">
      <c r="A56" s="430"/>
      <c r="B56" s="413"/>
      <c r="C56" s="414"/>
      <c r="D56" s="415"/>
      <c r="E56" s="414"/>
      <c r="F56" s="414"/>
    </row>
    <row r="57" spans="1:7" s="417" customFormat="1" x14ac:dyDescent="0.2">
      <c r="A57" s="418">
        <f>1+A52</f>
        <v>10</v>
      </c>
      <c r="B57" s="419" t="s">
        <v>487</v>
      </c>
      <c r="C57" s="420"/>
      <c r="D57" s="421"/>
      <c r="E57" s="420"/>
      <c r="F57" s="420"/>
    </row>
    <row r="58" spans="1:7" s="417" customFormat="1" ht="38.25" x14ac:dyDescent="0.2">
      <c r="A58" s="418"/>
      <c r="B58" s="423" t="s">
        <v>488</v>
      </c>
      <c r="C58" s="420"/>
      <c r="D58" s="421"/>
      <c r="E58" s="420"/>
      <c r="F58" s="420"/>
    </row>
    <row r="59" spans="1:7" s="417" customFormat="1" x14ac:dyDescent="0.2">
      <c r="A59" s="418"/>
      <c r="B59" s="423"/>
      <c r="C59" s="420">
        <v>1.06165</v>
      </c>
      <c r="D59" s="425" t="s">
        <v>460</v>
      </c>
      <c r="E59" s="443"/>
      <c r="F59" s="420">
        <f>+C59*E59</f>
        <v>0</v>
      </c>
    </row>
    <row r="60" spans="1:7" s="417" customFormat="1" x14ac:dyDescent="0.2">
      <c r="A60" s="426"/>
      <c r="B60" s="427"/>
      <c r="C60" s="428"/>
      <c r="D60" s="429"/>
      <c r="E60" s="428"/>
      <c r="F60" s="428"/>
    </row>
    <row r="61" spans="1:7" s="417" customFormat="1" x14ac:dyDescent="0.2">
      <c r="A61" s="430"/>
      <c r="B61" s="413"/>
      <c r="C61" s="414"/>
      <c r="D61" s="415"/>
      <c r="E61" s="414"/>
      <c r="F61" s="414"/>
    </row>
    <row r="62" spans="1:7" s="417" customFormat="1" x14ac:dyDescent="0.2">
      <c r="A62" s="418">
        <f>1+A57</f>
        <v>11</v>
      </c>
      <c r="B62" s="419" t="s">
        <v>489</v>
      </c>
      <c r="C62" s="420"/>
      <c r="D62" s="421"/>
      <c r="E62" s="420"/>
      <c r="F62" s="420"/>
    </row>
    <row r="63" spans="1:7" s="417" customFormat="1" ht="63.75" x14ac:dyDescent="0.2">
      <c r="A63" s="418"/>
      <c r="B63" s="423" t="s">
        <v>490</v>
      </c>
      <c r="C63" s="420"/>
      <c r="D63" s="421"/>
      <c r="E63" s="420"/>
      <c r="F63" s="420"/>
    </row>
    <row r="64" spans="1:7" s="417" customFormat="1" x14ac:dyDescent="0.2">
      <c r="A64" s="418"/>
      <c r="B64" s="423"/>
      <c r="C64" s="420">
        <v>0.70000000000000007</v>
      </c>
      <c r="D64" s="421" t="s">
        <v>460</v>
      </c>
      <c r="E64" s="443"/>
      <c r="F64" s="420">
        <f>+C64*E64</f>
        <v>0</v>
      </c>
    </row>
    <row r="65" spans="1:8" s="417" customFormat="1" x14ac:dyDescent="0.2">
      <c r="A65" s="426"/>
      <c r="B65" s="427"/>
      <c r="C65" s="428"/>
      <c r="D65" s="429"/>
      <c r="E65" s="428"/>
      <c r="F65" s="428"/>
      <c r="H65" s="436"/>
    </row>
    <row r="66" spans="1:8" s="417" customFormat="1" x14ac:dyDescent="0.2">
      <c r="A66" s="430"/>
      <c r="B66" s="413"/>
      <c r="C66" s="414"/>
      <c r="D66" s="415"/>
      <c r="E66" s="414"/>
      <c r="F66" s="414"/>
    </row>
    <row r="67" spans="1:8" s="417" customFormat="1" x14ac:dyDescent="0.2">
      <c r="A67" s="418">
        <f>1+A62</f>
        <v>12</v>
      </c>
      <c r="B67" s="419" t="s">
        <v>491</v>
      </c>
      <c r="C67" s="420"/>
      <c r="D67" s="421"/>
      <c r="E67" s="420"/>
      <c r="F67" s="420"/>
    </row>
    <row r="68" spans="1:8" s="417" customFormat="1" ht="63.75" x14ac:dyDescent="0.2">
      <c r="A68" s="418"/>
      <c r="B68" s="423" t="s">
        <v>492</v>
      </c>
      <c r="C68" s="420"/>
      <c r="D68" s="421"/>
      <c r="E68" s="420"/>
      <c r="F68" s="420"/>
    </row>
    <row r="69" spans="1:8" s="417" customFormat="1" x14ac:dyDescent="0.2">
      <c r="A69" s="418"/>
      <c r="B69" s="423"/>
      <c r="C69" s="420">
        <v>0.6</v>
      </c>
      <c r="D69" s="421" t="s">
        <v>460</v>
      </c>
      <c r="E69" s="443"/>
      <c r="F69" s="420">
        <f>+C69*E69</f>
        <v>0</v>
      </c>
    </row>
    <row r="70" spans="1:8" s="417" customFormat="1" x14ac:dyDescent="0.2">
      <c r="A70" s="426"/>
      <c r="B70" s="427"/>
      <c r="C70" s="428"/>
      <c r="D70" s="429"/>
      <c r="E70" s="428"/>
      <c r="F70" s="428"/>
    </row>
    <row r="71" spans="1:8" s="417" customFormat="1" x14ac:dyDescent="0.2">
      <c r="A71" s="430"/>
      <c r="B71" s="413"/>
      <c r="C71" s="414"/>
      <c r="D71" s="415"/>
      <c r="E71" s="414"/>
      <c r="F71" s="414"/>
    </row>
    <row r="72" spans="1:8" s="417" customFormat="1" x14ac:dyDescent="0.2">
      <c r="A72" s="418">
        <f>1+A67</f>
        <v>13</v>
      </c>
      <c r="B72" s="419" t="s">
        <v>493</v>
      </c>
      <c r="C72" s="420"/>
      <c r="D72" s="421"/>
      <c r="E72" s="420"/>
      <c r="F72" s="420"/>
    </row>
    <row r="73" spans="1:8" s="417" customFormat="1" ht="63.75" x14ac:dyDescent="0.2">
      <c r="A73" s="418"/>
      <c r="B73" s="423" t="s">
        <v>494</v>
      </c>
      <c r="C73" s="420"/>
      <c r="D73" s="421"/>
      <c r="E73" s="420"/>
      <c r="F73" s="420"/>
    </row>
    <row r="74" spans="1:8" s="417" customFormat="1" x14ac:dyDescent="0.2">
      <c r="A74" s="418"/>
      <c r="B74" s="423"/>
      <c r="C74" s="420">
        <v>1.52</v>
      </c>
      <c r="D74" s="421" t="s">
        <v>460</v>
      </c>
      <c r="E74" s="443"/>
      <c r="F74" s="420">
        <f>+C74*E74</f>
        <v>0</v>
      </c>
    </row>
    <row r="75" spans="1:8" s="417" customFormat="1" x14ac:dyDescent="0.2">
      <c r="A75" s="426"/>
      <c r="B75" s="427"/>
      <c r="C75" s="428"/>
      <c r="D75" s="429"/>
      <c r="E75" s="428"/>
      <c r="F75" s="428"/>
      <c r="H75" s="436"/>
    </row>
    <row r="76" spans="1:8" s="417" customFormat="1" x14ac:dyDescent="0.2">
      <c r="A76" s="430"/>
      <c r="B76" s="413"/>
      <c r="C76" s="414"/>
      <c r="D76" s="415"/>
      <c r="E76" s="414"/>
      <c r="F76" s="414"/>
    </row>
    <row r="77" spans="1:8" s="417" customFormat="1" x14ac:dyDescent="0.2">
      <c r="A77" s="418">
        <f>1+A72</f>
        <v>14</v>
      </c>
      <c r="B77" s="419" t="s">
        <v>495</v>
      </c>
      <c r="C77" s="420"/>
      <c r="D77" s="421"/>
      <c r="E77" s="420"/>
      <c r="F77" s="420"/>
    </row>
    <row r="78" spans="1:8" s="417" customFormat="1" ht="51" x14ac:dyDescent="0.2">
      <c r="A78" s="418"/>
      <c r="B78" s="423" t="s">
        <v>496</v>
      </c>
      <c r="C78" s="420"/>
      <c r="D78" s="421"/>
      <c r="E78" s="420"/>
      <c r="F78" s="420"/>
    </row>
    <row r="79" spans="1:8" s="417" customFormat="1" x14ac:dyDescent="0.2">
      <c r="A79" s="418"/>
      <c r="B79" s="423"/>
      <c r="C79" s="420">
        <v>4.4399999999999986</v>
      </c>
      <c r="D79" s="421" t="s">
        <v>460</v>
      </c>
      <c r="E79" s="443"/>
      <c r="F79" s="420">
        <f>+C79*E79</f>
        <v>0</v>
      </c>
    </row>
    <row r="80" spans="1:8" s="417" customFormat="1" x14ac:dyDescent="0.2">
      <c r="A80" s="426"/>
      <c r="B80" s="427"/>
      <c r="C80" s="428"/>
      <c r="D80" s="429"/>
      <c r="E80" s="428"/>
      <c r="F80" s="428"/>
    </row>
    <row r="81" spans="1:6" s="417" customFormat="1" x14ac:dyDescent="0.2">
      <c r="A81" s="430"/>
      <c r="B81" s="413"/>
      <c r="C81" s="414"/>
      <c r="D81" s="415"/>
      <c r="E81" s="414"/>
      <c r="F81" s="414"/>
    </row>
    <row r="82" spans="1:6" s="417" customFormat="1" x14ac:dyDescent="0.2">
      <c r="A82" s="418">
        <f>1+A77</f>
        <v>15</v>
      </c>
      <c r="B82" s="419" t="s">
        <v>497</v>
      </c>
      <c r="C82" s="420"/>
      <c r="D82" s="421"/>
      <c r="E82" s="420"/>
      <c r="F82" s="420"/>
    </row>
    <row r="83" spans="1:6" s="417" customFormat="1" ht="51" x14ac:dyDescent="0.2">
      <c r="A83" s="418"/>
      <c r="B83" s="423" t="s">
        <v>556</v>
      </c>
      <c r="C83" s="420"/>
      <c r="D83" s="421"/>
      <c r="E83" s="420"/>
      <c r="F83" s="420"/>
    </row>
    <row r="84" spans="1:6" s="417" customFormat="1" x14ac:dyDescent="0.2">
      <c r="A84" s="418"/>
      <c r="B84" s="423"/>
      <c r="C84" s="420">
        <v>1.2818999999999998</v>
      </c>
      <c r="D84" s="421" t="s">
        <v>460</v>
      </c>
      <c r="E84" s="443"/>
      <c r="F84" s="420">
        <f>+C84*E84</f>
        <v>0</v>
      </c>
    </row>
    <row r="85" spans="1:6" s="417" customFormat="1" x14ac:dyDescent="0.2">
      <c r="A85" s="426"/>
      <c r="B85" s="427"/>
      <c r="C85" s="428"/>
      <c r="D85" s="429"/>
      <c r="E85" s="428"/>
      <c r="F85" s="428"/>
    </row>
    <row r="86" spans="1:6" s="417" customFormat="1" x14ac:dyDescent="0.2">
      <c r="A86" s="430"/>
      <c r="B86" s="413"/>
      <c r="C86" s="414"/>
      <c r="D86" s="415"/>
      <c r="E86" s="414"/>
      <c r="F86" s="414"/>
    </row>
    <row r="87" spans="1:6" s="417" customFormat="1" x14ac:dyDescent="0.2">
      <c r="A87" s="418">
        <f>1+A82</f>
        <v>16</v>
      </c>
      <c r="B87" s="419" t="s">
        <v>499</v>
      </c>
      <c r="C87" s="420"/>
      <c r="D87" s="421"/>
      <c r="E87" s="420"/>
      <c r="F87" s="420"/>
    </row>
    <row r="88" spans="1:6" s="417" customFormat="1" ht="63.75" x14ac:dyDescent="0.2">
      <c r="A88" s="418"/>
      <c r="B88" s="423" t="s">
        <v>500</v>
      </c>
      <c r="C88" s="420"/>
      <c r="D88" s="421"/>
      <c r="E88" s="420"/>
      <c r="F88" s="420"/>
    </row>
    <row r="89" spans="1:6" s="417" customFormat="1" x14ac:dyDescent="0.2">
      <c r="A89" s="418"/>
      <c r="B89" s="423"/>
      <c r="C89" s="420">
        <v>0.17707999999999999</v>
      </c>
      <c r="D89" s="421" t="s">
        <v>460</v>
      </c>
      <c r="E89" s="443"/>
      <c r="F89" s="420">
        <f>+C89*E89</f>
        <v>0</v>
      </c>
    </row>
    <row r="90" spans="1:6" s="417" customFormat="1" x14ac:dyDescent="0.2">
      <c r="A90" s="426"/>
      <c r="B90" s="427"/>
      <c r="C90" s="428"/>
      <c r="D90" s="429"/>
      <c r="E90" s="428"/>
      <c r="F90" s="428"/>
    </row>
    <row r="91" spans="1:6" s="417" customFormat="1" x14ac:dyDescent="0.2">
      <c r="A91" s="430"/>
      <c r="B91" s="413"/>
      <c r="C91" s="414"/>
      <c r="D91" s="415"/>
      <c r="E91" s="414"/>
      <c r="F91" s="414"/>
    </row>
    <row r="92" spans="1:6" s="417" customFormat="1" x14ac:dyDescent="0.2">
      <c r="A92" s="418">
        <f>1+A87</f>
        <v>17</v>
      </c>
      <c r="B92" s="419" t="s">
        <v>501</v>
      </c>
      <c r="C92" s="420"/>
      <c r="D92" s="421"/>
      <c r="E92" s="437"/>
      <c r="F92" s="437"/>
    </row>
    <row r="93" spans="1:6" s="417" customFormat="1" ht="25.5" x14ac:dyDescent="0.2">
      <c r="A93" s="418"/>
      <c r="B93" s="423" t="s">
        <v>502</v>
      </c>
      <c r="C93" s="420"/>
      <c r="D93" s="421"/>
      <c r="E93" s="437"/>
      <c r="F93" s="437"/>
    </row>
    <row r="94" spans="1:6" s="417" customFormat="1" x14ac:dyDescent="0.2">
      <c r="A94" s="418"/>
      <c r="B94" s="423"/>
      <c r="C94" s="420">
        <v>723.96</v>
      </c>
      <c r="D94" s="421" t="s">
        <v>35</v>
      </c>
      <c r="E94" s="443"/>
      <c r="F94" s="420">
        <f>+C94*E94</f>
        <v>0</v>
      </c>
    </row>
    <row r="95" spans="1:6" s="417" customFormat="1" x14ac:dyDescent="0.2">
      <c r="A95" s="426"/>
      <c r="B95" s="427"/>
      <c r="C95" s="428"/>
      <c r="D95" s="429"/>
      <c r="E95" s="428"/>
      <c r="F95" s="428"/>
    </row>
    <row r="96" spans="1:6" s="417" customFormat="1" x14ac:dyDescent="0.2">
      <c r="A96" s="430"/>
      <c r="B96" s="413"/>
      <c r="C96" s="414"/>
      <c r="D96" s="415"/>
      <c r="E96" s="414"/>
      <c r="F96" s="414"/>
    </row>
    <row r="97" spans="1:7" s="417" customFormat="1" x14ac:dyDescent="0.2">
      <c r="A97" s="418">
        <f>1+A92</f>
        <v>18</v>
      </c>
      <c r="B97" s="419" t="s">
        <v>503</v>
      </c>
      <c r="C97" s="420"/>
      <c r="D97" s="421"/>
      <c r="E97" s="420"/>
      <c r="F97" s="420"/>
    </row>
    <row r="98" spans="1:7" s="417" customFormat="1" ht="25.5" x14ac:dyDescent="0.2">
      <c r="A98" s="418"/>
      <c r="B98" s="423" t="s">
        <v>504</v>
      </c>
      <c r="C98" s="420"/>
      <c r="D98" s="421"/>
      <c r="E98" s="420"/>
      <c r="F98" s="420"/>
    </row>
    <row r="99" spans="1:7" s="417" customFormat="1" x14ac:dyDescent="0.2">
      <c r="A99" s="418"/>
      <c r="B99" s="423"/>
      <c r="C99" s="420">
        <v>377.47</v>
      </c>
      <c r="D99" s="421" t="s">
        <v>35</v>
      </c>
      <c r="E99" s="443"/>
      <c r="F99" s="420">
        <f>+C99*E99</f>
        <v>0</v>
      </c>
      <c r="G99" s="424"/>
    </row>
    <row r="100" spans="1:7" s="417" customFormat="1" x14ac:dyDescent="0.2">
      <c r="A100" s="426"/>
      <c r="B100" s="427"/>
      <c r="C100" s="428"/>
      <c r="D100" s="429"/>
      <c r="E100" s="428"/>
      <c r="F100" s="428"/>
    </row>
    <row r="101" spans="1:7" s="417" customFormat="1" x14ac:dyDescent="0.2">
      <c r="A101" s="430"/>
      <c r="B101" s="413"/>
      <c r="C101" s="414"/>
      <c r="D101" s="415"/>
      <c r="E101" s="414"/>
      <c r="F101" s="414"/>
    </row>
    <row r="102" spans="1:7" s="417" customFormat="1" x14ac:dyDescent="0.2">
      <c r="A102" s="418">
        <f>1+A97</f>
        <v>19</v>
      </c>
      <c r="B102" s="419" t="s">
        <v>505</v>
      </c>
      <c r="C102" s="420"/>
      <c r="D102" s="421"/>
      <c r="E102" s="420"/>
      <c r="F102" s="420"/>
    </row>
    <row r="103" spans="1:7" s="417" customFormat="1" ht="25.5" x14ac:dyDescent="0.2">
      <c r="A103" s="438"/>
      <c r="B103" s="433" t="s">
        <v>506</v>
      </c>
      <c r="F103" s="424"/>
    </row>
    <row r="104" spans="1:7" s="417" customFormat="1" x14ac:dyDescent="0.2">
      <c r="A104" s="438"/>
      <c r="B104" s="433"/>
      <c r="C104" s="420">
        <v>377.24</v>
      </c>
      <c r="D104" s="421" t="s">
        <v>35</v>
      </c>
      <c r="E104" s="443"/>
      <c r="F104" s="420">
        <f>+C104*E104</f>
        <v>0</v>
      </c>
    </row>
    <row r="105" spans="1:7" s="417" customFormat="1" x14ac:dyDescent="0.2">
      <c r="A105" s="426"/>
      <c r="B105" s="427"/>
      <c r="C105" s="428"/>
      <c r="D105" s="429"/>
      <c r="E105" s="428"/>
      <c r="F105" s="428"/>
    </row>
    <row r="106" spans="1:7" s="417" customFormat="1" x14ac:dyDescent="0.2">
      <c r="A106" s="430"/>
      <c r="B106" s="413"/>
      <c r="C106" s="414"/>
      <c r="D106" s="415"/>
      <c r="E106" s="414"/>
      <c r="F106" s="414"/>
    </row>
    <row r="107" spans="1:7" s="417" customFormat="1" x14ac:dyDescent="0.2">
      <c r="A107" s="418">
        <f>1+A102</f>
        <v>20</v>
      </c>
      <c r="B107" s="419" t="s">
        <v>507</v>
      </c>
      <c r="C107" s="420"/>
      <c r="D107" s="421"/>
      <c r="E107" s="420"/>
      <c r="F107" s="420"/>
    </row>
    <row r="108" spans="1:7" s="417" customFormat="1" ht="25.5" x14ac:dyDescent="0.2">
      <c r="A108" s="418"/>
      <c r="B108" s="423" t="s">
        <v>508</v>
      </c>
      <c r="C108" s="420"/>
      <c r="D108" s="421"/>
      <c r="E108" s="420"/>
      <c r="F108" s="420"/>
    </row>
    <row r="109" spans="1:7" s="417" customFormat="1" x14ac:dyDescent="0.2">
      <c r="A109" s="418"/>
      <c r="B109" s="423"/>
      <c r="C109" s="420">
        <v>8.69</v>
      </c>
      <c r="D109" s="425" t="s">
        <v>460</v>
      </c>
      <c r="E109" s="443"/>
      <c r="F109" s="420">
        <f>+C109*E109</f>
        <v>0</v>
      </c>
    </row>
    <row r="110" spans="1:7" s="417" customFormat="1" x14ac:dyDescent="0.2">
      <c r="A110" s="426"/>
      <c r="B110" s="427"/>
      <c r="C110" s="428"/>
      <c r="D110" s="429"/>
      <c r="E110" s="428"/>
      <c r="F110" s="428"/>
    </row>
    <row r="111" spans="1:7" s="417" customFormat="1" x14ac:dyDescent="0.2">
      <c r="A111" s="430"/>
      <c r="B111" s="413"/>
      <c r="C111" s="414"/>
      <c r="D111" s="415"/>
      <c r="E111" s="414"/>
      <c r="F111" s="414"/>
    </row>
    <row r="112" spans="1:7" s="417" customFormat="1" x14ac:dyDescent="0.2">
      <c r="A112" s="418">
        <f>1+A107</f>
        <v>21</v>
      </c>
      <c r="B112" s="419" t="s">
        <v>509</v>
      </c>
      <c r="C112" s="420"/>
      <c r="D112" s="421"/>
      <c r="E112" s="420"/>
      <c r="F112" s="420"/>
    </row>
    <row r="113" spans="1:8" s="417" customFormat="1" x14ac:dyDescent="0.2">
      <c r="A113" s="418"/>
      <c r="B113" s="423" t="s">
        <v>510</v>
      </c>
      <c r="C113" s="420"/>
      <c r="D113" s="421"/>
      <c r="E113" s="420"/>
      <c r="F113" s="420"/>
    </row>
    <row r="114" spans="1:8" s="417" customFormat="1" x14ac:dyDescent="0.2">
      <c r="A114" s="418"/>
      <c r="B114" s="423"/>
      <c r="C114" s="420">
        <v>47.879999999999995</v>
      </c>
      <c r="D114" s="425" t="s">
        <v>466</v>
      </c>
      <c r="E114" s="443"/>
      <c r="F114" s="420">
        <f>+C114*E114</f>
        <v>0</v>
      </c>
    </row>
    <row r="115" spans="1:8" s="417" customFormat="1" x14ac:dyDescent="0.2">
      <c r="A115" s="426"/>
      <c r="B115" s="427"/>
      <c r="C115" s="428"/>
      <c r="D115" s="429"/>
      <c r="E115" s="428"/>
      <c r="F115" s="428"/>
    </row>
    <row r="116" spans="1:8" s="417" customFormat="1" x14ac:dyDescent="0.2">
      <c r="A116" s="430"/>
      <c r="B116" s="413"/>
      <c r="C116" s="414"/>
      <c r="D116" s="415"/>
      <c r="E116" s="414"/>
      <c r="F116" s="414"/>
    </row>
    <row r="117" spans="1:8" s="417" customFormat="1" x14ac:dyDescent="0.2">
      <c r="A117" s="418">
        <f>1+A112</f>
        <v>22</v>
      </c>
      <c r="B117" s="419" t="s">
        <v>511</v>
      </c>
      <c r="C117" s="420"/>
      <c r="D117" s="421"/>
      <c r="E117" s="420"/>
      <c r="F117" s="420"/>
    </row>
    <row r="118" spans="1:8" s="417" customFormat="1" ht="25.5" x14ac:dyDescent="0.2">
      <c r="A118" s="418"/>
      <c r="B118" s="423" t="s">
        <v>512</v>
      </c>
      <c r="C118" s="420"/>
      <c r="D118" s="421"/>
      <c r="E118" s="420"/>
      <c r="F118" s="420"/>
    </row>
    <row r="119" spans="1:8" s="417" customFormat="1" x14ac:dyDescent="0.2">
      <c r="A119" s="418"/>
      <c r="B119" s="423"/>
      <c r="C119" s="420">
        <v>0.57599999999999996</v>
      </c>
      <c r="D119" s="425" t="s">
        <v>466</v>
      </c>
      <c r="E119" s="443"/>
      <c r="F119" s="420">
        <f>+C119*E119</f>
        <v>0</v>
      </c>
    </row>
    <row r="120" spans="1:8" s="417" customFormat="1" x14ac:dyDescent="0.2">
      <c r="A120" s="426"/>
      <c r="B120" s="427"/>
      <c r="C120" s="428"/>
      <c r="D120" s="429"/>
      <c r="E120" s="428"/>
      <c r="F120" s="428"/>
      <c r="H120" s="436"/>
    </row>
    <row r="121" spans="1:8" s="417" customFormat="1" x14ac:dyDescent="0.2">
      <c r="A121" s="430"/>
      <c r="B121" s="413"/>
      <c r="C121" s="414"/>
      <c r="D121" s="415"/>
      <c r="E121" s="414"/>
      <c r="F121" s="414"/>
    </row>
    <row r="122" spans="1:8" s="417" customFormat="1" x14ac:dyDescent="0.2">
      <c r="A122" s="418">
        <f>1+A117</f>
        <v>23</v>
      </c>
      <c r="B122" s="419" t="s">
        <v>513</v>
      </c>
      <c r="C122" s="420"/>
      <c r="D122" s="421"/>
      <c r="E122" s="420"/>
      <c r="F122" s="420"/>
    </row>
    <row r="123" spans="1:8" s="417" customFormat="1" ht="25.5" x14ac:dyDescent="0.2">
      <c r="A123" s="418"/>
      <c r="B123" s="423" t="s">
        <v>514</v>
      </c>
      <c r="C123" s="420"/>
      <c r="D123" s="421"/>
      <c r="E123" s="420"/>
      <c r="F123" s="420"/>
    </row>
    <row r="124" spans="1:8" s="417" customFormat="1" x14ac:dyDescent="0.2">
      <c r="A124" s="418"/>
      <c r="B124" s="423"/>
      <c r="C124" s="420">
        <v>1.3160000000000001</v>
      </c>
      <c r="D124" s="425" t="s">
        <v>466</v>
      </c>
      <c r="E124" s="443"/>
      <c r="F124" s="420">
        <f>+C124*E124</f>
        <v>0</v>
      </c>
    </row>
    <row r="125" spans="1:8" s="417" customFormat="1" x14ac:dyDescent="0.2">
      <c r="A125" s="426"/>
      <c r="B125" s="427"/>
      <c r="C125" s="428"/>
      <c r="D125" s="429"/>
      <c r="E125" s="428"/>
      <c r="F125" s="428"/>
      <c r="H125" s="436"/>
    </row>
    <row r="126" spans="1:8" s="417" customFormat="1" x14ac:dyDescent="0.2">
      <c r="A126" s="430"/>
      <c r="B126" s="413"/>
      <c r="C126" s="414"/>
      <c r="D126" s="415"/>
      <c r="E126" s="414"/>
      <c r="F126" s="414"/>
    </row>
    <row r="127" spans="1:8" s="417" customFormat="1" ht="25.5" x14ac:dyDescent="0.2">
      <c r="A127" s="418">
        <f>1+A122</f>
        <v>24</v>
      </c>
      <c r="B127" s="419" t="s">
        <v>515</v>
      </c>
      <c r="C127" s="420"/>
      <c r="D127" s="421"/>
      <c r="E127" s="437"/>
      <c r="F127" s="437"/>
    </row>
    <row r="128" spans="1:8" s="417" customFormat="1" ht="63.75" x14ac:dyDescent="0.2">
      <c r="A128" s="418"/>
      <c r="B128" s="423" t="s">
        <v>516</v>
      </c>
      <c r="C128" s="420"/>
      <c r="D128" s="421"/>
      <c r="E128" s="437"/>
      <c r="F128" s="437"/>
    </row>
    <row r="129" spans="1:8" s="417" customFormat="1" x14ac:dyDescent="0.2">
      <c r="A129" s="418"/>
      <c r="B129" s="423"/>
      <c r="C129" s="420">
        <v>9.1</v>
      </c>
      <c r="D129" s="421" t="s">
        <v>466</v>
      </c>
      <c r="E129" s="443"/>
      <c r="F129" s="420">
        <f>+C129*E129</f>
        <v>0</v>
      </c>
    </row>
    <row r="130" spans="1:8" s="417" customFormat="1" x14ac:dyDescent="0.2">
      <c r="A130" s="426"/>
      <c r="B130" s="427"/>
      <c r="C130" s="428"/>
      <c r="D130" s="429"/>
      <c r="E130" s="428"/>
      <c r="F130" s="428"/>
    </row>
    <row r="131" spans="1:8" s="417" customFormat="1" x14ac:dyDescent="0.2">
      <c r="A131" s="430"/>
      <c r="B131" s="413"/>
      <c r="C131" s="414"/>
      <c r="D131" s="415"/>
      <c r="E131" s="414"/>
      <c r="F131" s="414"/>
    </row>
    <row r="132" spans="1:8" s="417" customFormat="1" x14ac:dyDescent="0.2">
      <c r="A132" s="418">
        <f>1+A127</f>
        <v>25</v>
      </c>
      <c r="B132" s="419" t="s">
        <v>517</v>
      </c>
      <c r="C132" s="420"/>
      <c r="D132" s="421"/>
      <c r="E132" s="420"/>
      <c r="F132" s="420"/>
    </row>
    <row r="133" spans="1:8" s="417" customFormat="1" ht="25.5" x14ac:dyDescent="0.2">
      <c r="A133" s="418"/>
      <c r="B133" s="423" t="s">
        <v>518</v>
      </c>
      <c r="C133" s="420"/>
      <c r="D133" s="421"/>
      <c r="E133" s="420"/>
      <c r="F133" s="420"/>
    </row>
    <row r="134" spans="1:8" s="417" customFormat="1" x14ac:dyDescent="0.2">
      <c r="A134" s="418"/>
      <c r="B134" s="423"/>
      <c r="C134" s="420">
        <v>2.61</v>
      </c>
      <c r="D134" s="425" t="s">
        <v>466</v>
      </c>
      <c r="E134" s="443"/>
      <c r="F134" s="420">
        <f>+C134*E134</f>
        <v>0</v>
      </c>
    </row>
    <row r="135" spans="1:8" s="417" customFormat="1" x14ac:dyDescent="0.2">
      <c r="A135" s="426"/>
      <c r="B135" s="427"/>
      <c r="C135" s="428"/>
      <c r="D135" s="429"/>
      <c r="E135" s="428"/>
      <c r="F135" s="428"/>
    </row>
    <row r="136" spans="1:8" s="417" customFormat="1" x14ac:dyDescent="0.2">
      <c r="A136" s="430"/>
      <c r="B136" s="413"/>
      <c r="C136" s="414"/>
      <c r="D136" s="415"/>
      <c r="E136" s="414"/>
      <c r="F136" s="414"/>
    </row>
    <row r="137" spans="1:8" s="417" customFormat="1" x14ac:dyDescent="0.2">
      <c r="A137" s="418">
        <f>1+A132</f>
        <v>26</v>
      </c>
      <c r="B137" s="419" t="s">
        <v>519</v>
      </c>
      <c r="C137" s="420"/>
      <c r="D137" s="421"/>
      <c r="E137" s="420"/>
      <c r="F137" s="420"/>
    </row>
    <row r="138" spans="1:8" s="417" customFormat="1" ht="63.75" x14ac:dyDescent="0.2">
      <c r="A138" s="418"/>
      <c r="B138" s="423" t="s">
        <v>520</v>
      </c>
      <c r="C138" s="420"/>
      <c r="D138" s="421"/>
      <c r="E138" s="420"/>
      <c r="F138" s="420"/>
    </row>
    <row r="139" spans="1:8" s="417" customFormat="1" x14ac:dyDescent="0.2">
      <c r="A139" s="418"/>
      <c r="B139" s="423"/>
      <c r="C139" s="420">
        <v>2.7596000000000003</v>
      </c>
      <c r="D139" s="425" t="s">
        <v>466</v>
      </c>
      <c r="E139" s="443"/>
      <c r="F139" s="420">
        <f>+C139*E139</f>
        <v>0</v>
      </c>
    </row>
    <row r="140" spans="1:8" s="417" customFormat="1" x14ac:dyDescent="0.2">
      <c r="A140" s="426"/>
      <c r="B140" s="427"/>
      <c r="C140" s="428"/>
      <c r="D140" s="429"/>
      <c r="E140" s="428"/>
      <c r="F140" s="428"/>
      <c r="H140" s="436"/>
    </row>
    <row r="141" spans="1:8" s="417" customFormat="1" x14ac:dyDescent="0.2">
      <c r="A141" s="430"/>
      <c r="B141" s="413"/>
      <c r="C141" s="414"/>
      <c r="D141" s="415"/>
      <c r="E141" s="414"/>
      <c r="F141" s="414"/>
    </row>
    <row r="142" spans="1:8" s="417" customFormat="1" x14ac:dyDescent="0.2">
      <c r="A142" s="418">
        <f>1+A137</f>
        <v>27</v>
      </c>
      <c r="B142" s="419" t="s">
        <v>521</v>
      </c>
      <c r="C142" s="420"/>
      <c r="D142" s="421"/>
      <c r="E142" s="420"/>
      <c r="F142" s="420"/>
    </row>
    <row r="143" spans="1:8" s="417" customFormat="1" ht="51" x14ac:dyDescent="0.2">
      <c r="A143" s="418"/>
      <c r="B143" s="423" t="s">
        <v>557</v>
      </c>
      <c r="C143" s="420"/>
      <c r="D143" s="421"/>
      <c r="E143" s="420"/>
      <c r="F143" s="420"/>
    </row>
    <row r="144" spans="1:8" s="417" customFormat="1" x14ac:dyDescent="0.2">
      <c r="A144" s="418"/>
      <c r="B144" s="423"/>
      <c r="C144" s="420">
        <v>1</v>
      </c>
      <c r="D144" s="425" t="s">
        <v>137</v>
      </c>
      <c r="E144" s="443"/>
      <c r="F144" s="420">
        <f>+C144*E144</f>
        <v>0</v>
      </c>
    </row>
    <row r="145" spans="1:6" s="417" customFormat="1" x14ac:dyDescent="0.2">
      <c r="A145" s="426"/>
      <c r="B145" s="427"/>
      <c r="C145" s="428"/>
      <c r="D145" s="429"/>
      <c r="E145" s="428"/>
      <c r="F145" s="428"/>
    </row>
    <row r="146" spans="1:6" s="417" customFormat="1" x14ac:dyDescent="0.2">
      <c r="A146" s="430"/>
      <c r="B146" s="413"/>
      <c r="C146" s="414"/>
      <c r="D146" s="415"/>
      <c r="E146" s="414"/>
      <c r="F146" s="414"/>
    </row>
    <row r="147" spans="1:6" s="417" customFormat="1" x14ac:dyDescent="0.2">
      <c r="A147" s="418">
        <f>1+A142</f>
        <v>28</v>
      </c>
      <c r="B147" s="419" t="s">
        <v>523</v>
      </c>
      <c r="C147" s="420"/>
      <c r="D147" s="421"/>
      <c r="E147" s="420"/>
      <c r="F147" s="420"/>
    </row>
    <row r="148" spans="1:6" s="417" customFormat="1" ht="51" x14ac:dyDescent="0.2">
      <c r="A148" s="418"/>
      <c r="B148" s="423" t="s">
        <v>524</v>
      </c>
      <c r="C148" s="420"/>
      <c r="D148" s="421"/>
      <c r="E148" s="420"/>
      <c r="F148" s="420"/>
    </row>
    <row r="149" spans="1:6" s="417" customFormat="1" x14ac:dyDescent="0.2">
      <c r="A149" s="418"/>
      <c r="B149" s="423"/>
      <c r="C149" s="420">
        <v>1</v>
      </c>
      <c r="D149" s="421" t="s">
        <v>137</v>
      </c>
      <c r="E149" s="443"/>
      <c r="F149" s="420">
        <f>+C149*E149</f>
        <v>0</v>
      </c>
    </row>
    <row r="150" spans="1:6" s="417" customFormat="1" x14ac:dyDescent="0.2">
      <c r="A150" s="426"/>
      <c r="B150" s="427"/>
      <c r="C150" s="428"/>
      <c r="D150" s="429"/>
      <c r="E150" s="428"/>
      <c r="F150" s="428"/>
    </row>
    <row r="151" spans="1:6" s="417" customFormat="1" x14ac:dyDescent="0.2">
      <c r="A151" s="430"/>
      <c r="B151" s="413"/>
      <c r="C151" s="414"/>
      <c r="D151" s="415"/>
      <c r="E151" s="414"/>
      <c r="F151" s="414"/>
    </row>
    <row r="152" spans="1:6" s="417" customFormat="1" x14ac:dyDescent="0.2">
      <c r="A152" s="418">
        <f>1+A147</f>
        <v>29</v>
      </c>
      <c r="B152" s="419" t="s">
        <v>525</v>
      </c>
      <c r="C152" s="420"/>
      <c r="D152" s="421"/>
      <c r="E152" s="420"/>
      <c r="F152" s="420"/>
    </row>
    <row r="153" spans="1:6" s="417" customFormat="1" ht="51" x14ac:dyDescent="0.2">
      <c r="A153" s="418"/>
      <c r="B153" s="423" t="s">
        <v>526</v>
      </c>
      <c r="C153" s="420"/>
      <c r="D153" s="421"/>
      <c r="E153" s="420"/>
      <c r="F153" s="420"/>
    </row>
    <row r="154" spans="1:6" s="417" customFormat="1" x14ac:dyDescent="0.2">
      <c r="A154" s="418"/>
      <c r="B154" s="423"/>
      <c r="C154" s="420">
        <v>13.98</v>
      </c>
      <c r="D154" s="421" t="s">
        <v>466</v>
      </c>
      <c r="E154" s="443"/>
      <c r="F154" s="420">
        <f>+C154*E154</f>
        <v>0</v>
      </c>
    </row>
    <row r="155" spans="1:6" s="417" customFormat="1" x14ac:dyDescent="0.2">
      <c r="A155" s="426"/>
      <c r="B155" s="427"/>
      <c r="C155" s="428"/>
      <c r="D155" s="429"/>
      <c r="E155" s="428"/>
      <c r="F155" s="428"/>
    </row>
    <row r="156" spans="1:6" s="417" customFormat="1" x14ac:dyDescent="0.2">
      <c r="A156" s="430"/>
      <c r="B156" s="413"/>
      <c r="C156" s="414"/>
      <c r="D156" s="415"/>
      <c r="E156" s="414"/>
      <c r="F156" s="414"/>
    </row>
    <row r="157" spans="1:6" s="417" customFormat="1" x14ac:dyDescent="0.2">
      <c r="A157" s="418">
        <f>1+A152</f>
        <v>30</v>
      </c>
      <c r="B157" s="419" t="s">
        <v>527</v>
      </c>
      <c r="C157" s="420"/>
      <c r="D157" s="421"/>
      <c r="E157" s="420"/>
      <c r="F157" s="420"/>
    </row>
    <row r="158" spans="1:6" s="417" customFormat="1" x14ac:dyDescent="0.2">
      <c r="A158" s="418"/>
      <c r="B158" s="423" t="s">
        <v>528</v>
      </c>
      <c r="C158" s="420"/>
      <c r="D158" s="421"/>
      <c r="E158" s="420"/>
      <c r="F158" s="420"/>
    </row>
    <row r="159" spans="1:6" s="417" customFormat="1" x14ac:dyDescent="0.2">
      <c r="A159" s="418"/>
      <c r="B159" s="423"/>
      <c r="C159" s="420">
        <v>13.98</v>
      </c>
      <c r="D159" s="421" t="s">
        <v>466</v>
      </c>
      <c r="E159" s="443"/>
      <c r="F159" s="420">
        <f>+C159*E159</f>
        <v>0</v>
      </c>
    </row>
    <row r="160" spans="1:6" s="417" customFormat="1" x14ac:dyDescent="0.2">
      <c r="A160" s="426"/>
      <c r="B160" s="427"/>
      <c r="C160" s="428"/>
      <c r="D160" s="429"/>
      <c r="E160" s="428"/>
      <c r="F160" s="428"/>
    </row>
    <row r="161" spans="1:6" s="417" customFormat="1" x14ac:dyDescent="0.2">
      <c r="A161" s="430"/>
      <c r="B161" s="413"/>
      <c r="C161" s="414"/>
      <c r="D161" s="415"/>
      <c r="E161" s="414"/>
      <c r="F161" s="414"/>
    </row>
    <row r="162" spans="1:6" s="417" customFormat="1" x14ac:dyDescent="0.2">
      <c r="A162" s="418">
        <f>1+A157</f>
        <v>31</v>
      </c>
      <c r="B162" s="419" t="s">
        <v>529</v>
      </c>
      <c r="C162" s="420"/>
      <c r="D162" s="421"/>
      <c r="E162" s="420"/>
      <c r="F162" s="420"/>
    </row>
    <row r="163" spans="1:6" s="417" customFormat="1" ht="38.25" x14ac:dyDescent="0.2">
      <c r="A163" s="418"/>
      <c r="B163" s="423" t="s">
        <v>530</v>
      </c>
      <c r="C163" s="420"/>
      <c r="D163" s="421"/>
      <c r="E163" s="420"/>
      <c r="F163" s="420"/>
    </row>
    <row r="164" spans="1:6" s="417" customFormat="1" x14ac:dyDescent="0.2">
      <c r="A164" s="418"/>
      <c r="B164" s="423"/>
      <c r="C164" s="420">
        <v>1</v>
      </c>
      <c r="D164" s="425" t="s">
        <v>137</v>
      </c>
      <c r="E164" s="443"/>
      <c r="F164" s="420">
        <f>+C164*E164</f>
        <v>0</v>
      </c>
    </row>
    <row r="165" spans="1:6" s="417" customFormat="1" x14ac:dyDescent="0.2">
      <c r="A165" s="426"/>
      <c r="B165" s="427"/>
      <c r="C165" s="428"/>
      <c r="D165" s="429"/>
      <c r="E165" s="428"/>
      <c r="F165" s="428"/>
    </row>
    <row r="166" spans="1:6" s="417" customFormat="1" x14ac:dyDescent="0.2">
      <c r="A166" s="430"/>
      <c r="B166" s="413"/>
      <c r="C166" s="414"/>
      <c r="D166" s="415"/>
      <c r="E166" s="414"/>
      <c r="F166" s="414"/>
    </row>
    <row r="167" spans="1:6" s="417" customFormat="1" x14ac:dyDescent="0.2">
      <c r="A167" s="418">
        <f>1+A162</f>
        <v>32</v>
      </c>
      <c r="B167" s="419" t="s">
        <v>535</v>
      </c>
      <c r="C167" s="420"/>
      <c r="D167" s="421"/>
      <c r="E167" s="420"/>
      <c r="F167" s="420"/>
    </row>
    <row r="168" spans="1:6" s="417" customFormat="1" x14ac:dyDescent="0.2">
      <c r="A168" s="418"/>
      <c r="B168" s="423" t="s">
        <v>536</v>
      </c>
      <c r="C168" s="420"/>
      <c r="D168" s="421"/>
      <c r="E168" s="420"/>
      <c r="F168" s="420"/>
    </row>
    <row r="169" spans="1:6" s="417" customFormat="1" x14ac:dyDescent="0.2">
      <c r="A169" s="418"/>
      <c r="B169" s="423"/>
      <c r="C169" s="420">
        <v>10</v>
      </c>
      <c r="D169" s="421" t="s">
        <v>412</v>
      </c>
      <c r="E169" s="443"/>
      <c r="F169" s="420">
        <f>+C169*E169</f>
        <v>0</v>
      </c>
    </row>
    <row r="170" spans="1:6" s="417" customFormat="1" x14ac:dyDescent="0.2">
      <c r="A170" s="426"/>
      <c r="B170" s="427"/>
      <c r="C170" s="428"/>
      <c r="D170" s="429"/>
      <c r="E170" s="428"/>
      <c r="F170" s="428"/>
    </row>
    <row r="171" spans="1:6" s="417" customFormat="1" x14ac:dyDescent="0.2">
      <c r="A171" s="430"/>
      <c r="B171" s="413"/>
      <c r="C171" s="414"/>
      <c r="D171" s="415"/>
      <c r="E171" s="414"/>
      <c r="F171" s="414"/>
    </row>
    <row r="172" spans="1:6" s="417" customFormat="1" x14ac:dyDescent="0.2">
      <c r="A172" s="418">
        <f>1+A167</f>
        <v>33</v>
      </c>
      <c r="B172" s="419" t="s">
        <v>537</v>
      </c>
      <c r="C172" s="420"/>
      <c r="D172" s="421"/>
      <c r="E172" s="420"/>
      <c r="F172" s="420"/>
    </row>
    <row r="173" spans="1:6" s="417" customFormat="1" ht="63.75" x14ac:dyDescent="0.2">
      <c r="A173" s="418"/>
      <c r="B173" s="423" t="s">
        <v>538</v>
      </c>
      <c r="C173" s="420"/>
      <c r="D173" s="421"/>
      <c r="E173" s="420"/>
      <c r="F173" s="420"/>
    </row>
    <row r="174" spans="1:6" s="417" customFormat="1" x14ac:dyDescent="0.2">
      <c r="A174" s="418"/>
      <c r="B174" s="423"/>
      <c r="C174" s="420">
        <v>1</v>
      </c>
      <c r="D174" s="421" t="s">
        <v>137</v>
      </c>
      <c r="E174" s="443"/>
      <c r="F174" s="420">
        <f>+C174*E174</f>
        <v>0</v>
      </c>
    </row>
    <row r="175" spans="1:6" s="417" customFormat="1" x14ac:dyDescent="0.2">
      <c r="A175" s="426"/>
      <c r="B175" s="427"/>
      <c r="C175" s="428"/>
      <c r="D175" s="429"/>
      <c r="E175" s="428"/>
      <c r="F175" s="428"/>
    </row>
    <row r="176" spans="1:6" s="417" customFormat="1" x14ac:dyDescent="0.2">
      <c r="A176" s="430"/>
      <c r="B176" s="413"/>
      <c r="C176" s="414"/>
      <c r="D176" s="415"/>
      <c r="E176" s="414"/>
      <c r="F176" s="414"/>
    </row>
    <row r="177" spans="1:6" s="417" customFormat="1" x14ac:dyDescent="0.2">
      <c r="A177" s="418">
        <f>1+A172</f>
        <v>34</v>
      </c>
      <c r="B177" s="419" t="s">
        <v>539</v>
      </c>
      <c r="C177" s="420"/>
      <c r="D177" s="421"/>
      <c r="E177" s="420"/>
      <c r="F177" s="420"/>
    </row>
    <row r="178" spans="1:6" s="417" customFormat="1" ht="76.5" x14ac:dyDescent="0.2">
      <c r="A178" s="418"/>
      <c r="B178" s="423" t="s">
        <v>540</v>
      </c>
      <c r="C178" s="420"/>
      <c r="D178" s="421"/>
      <c r="E178" s="420"/>
      <c r="F178" s="420"/>
    </row>
    <row r="179" spans="1:6" s="417" customFormat="1" x14ac:dyDescent="0.2">
      <c r="A179" s="418"/>
      <c r="B179" s="423"/>
      <c r="C179" s="420">
        <v>1</v>
      </c>
      <c r="D179" s="421" t="s">
        <v>137</v>
      </c>
      <c r="E179" s="443"/>
      <c r="F179" s="420">
        <f>+C179*E179</f>
        <v>0</v>
      </c>
    </row>
    <row r="180" spans="1:6" s="417" customFormat="1" x14ac:dyDescent="0.2">
      <c r="A180" s="426"/>
      <c r="B180" s="427"/>
      <c r="C180" s="428"/>
      <c r="D180" s="429"/>
      <c r="E180" s="428"/>
      <c r="F180" s="428"/>
    </row>
    <row r="181" spans="1:6" s="417" customFormat="1" x14ac:dyDescent="0.2">
      <c r="A181" s="430"/>
      <c r="B181" s="413"/>
      <c r="C181" s="414"/>
      <c r="D181" s="415"/>
      <c r="E181" s="414"/>
      <c r="F181" s="414"/>
    </row>
    <row r="182" spans="1:6" s="417" customFormat="1" x14ac:dyDescent="0.2">
      <c r="A182" s="418">
        <f>1+A177</f>
        <v>35</v>
      </c>
      <c r="B182" s="419" t="s">
        <v>541</v>
      </c>
      <c r="C182" s="420"/>
      <c r="D182" s="421"/>
      <c r="E182" s="420"/>
      <c r="F182" s="420"/>
    </row>
    <row r="183" spans="1:6" s="417" customFormat="1" ht="38.25" x14ac:dyDescent="0.2">
      <c r="A183" s="418"/>
      <c r="B183" s="423" t="s">
        <v>542</v>
      </c>
      <c r="C183" s="420"/>
      <c r="D183" s="421"/>
      <c r="E183" s="420"/>
      <c r="F183" s="420"/>
    </row>
    <row r="184" spans="1:6" s="417" customFormat="1" x14ac:dyDescent="0.2">
      <c r="A184" s="418"/>
      <c r="B184" s="423"/>
      <c r="C184" s="420">
        <v>1</v>
      </c>
      <c r="D184" s="421" t="s">
        <v>137</v>
      </c>
      <c r="E184" s="443"/>
      <c r="F184" s="420">
        <f>+C184*E184</f>
        <v>0</v>
      </c>
    </row>
    <row r="185" spans="1:6" s="417" customFormat="1" x14ac:dyDescent="0.2">
      <c r="A185" s="434"/>
      <c r="B185" s="427"/>
      <c r="C185" s="428"/>
      <c r="D185" s="429"/>
      <c r="E185" s="428"/>
      <c r="F185" s="428"/>
    </row>
    <row r="186" spans="1:6" s="417" customFormat="1" x14ac:dyDescent="0.2">
      <c r="A186" s="412"/>
      <c r="B186" s="413"/>
      <c r="C186" s="414"/>
      <c r="D186" s="415"/>
      <c r="E186" s="414"/>
      <c r="F186" s="416"/>
    </row>
    <row r="187" spans="1:6" s="417" customFormat="1" x14ac:dyDescent="0.2">
      <c r="A187" s="418">
        <f>1+A182</f>
        <v>36</v>
      </c>
      <c r="B187" s="419" t="s">
        <v>543</v>
      </c>
      <c r="C187" s="420"/>
      <c r="D187" s="421"/>
      <c r="E187" s="420"/>
      <c r="F187" s="420"/>
    </row>
    <row r="188" spans="1:6" s="417" customFormat="1" ht="38.25" x14ac:dyDescent="0.2">
      <c r="A188" s="418"/>
      <c r="B188" s="423" t="s">
        <v>544</v>
      </c>
      <c r="C188" s="420"/>
      <c r="D188" s="421"/>
      <c r="E188" s="420"/>
      <c r="F188" s="420"/>
    </row>
    <row r="189" spans="1:6" s="417" customFormat="1" x14ac:dyDescent="0.2">
      <c r="A189" s="418"/>
      <c r="B189" s="423"/>
      <c r="C189" s="420">
        <v>1</v>
      </c>
      <c r="D189" s="421" t="s">
        <v>137</v>
      </c>
      <c r="E189" s="443"/>
      <c r="F189" s="420">
        <f>+C189*E189</f>
        <v>0</v>
      </c>
    </row>
    <row r="190" spans="1:6" s="417" customFormat="1" x14ac:dyDescent="0.2">
      <c r="A190" s="426"/>
      <c r="B190" s="427"/>
      <c r="C190" s="428"/>
      <c r="D190" s="429"/>
      <c r="E190" s="428"/>
      <c r="F190" s="428"/>
    </row>
    <row r="191" spans="1:6" s="417" customFormat="1" x14ac:dyDescent="0.2">
      <c r="A191" s="249"/>
      <c r="B191" s="250" t="s">
        <v>2</v>
      </c>
      <c r="C191" s="251"/>
      <c r="D191" s="252"/>
      <c r="E191" s="253" t="s">
        <v>41</v>
      </c>
      <c r="F191" s="253">
        <f>SUM(F11:F190)</f>
        <v>0</v>
      </c>
    </row>
    <row r="192" spans="1:6" x14ac:dyDescent="0.2">
      <c r="A192" s="439"/>
      <c r="B192" s="433"/>
      <c r="C192" s="440"/>
      <c r="D192" s="440"/>
      <c r="E192" s="229"/>
      <c r="F192" s="229"/>
    </row>
  </sheetData>
  <sheetProtection algorithmName="SHA-512" hashValue="3Yv9ODjYHyC7ucrsaFOJr4uJLK67c83WiI1AwHJe4X/9N1gISDtqHQFv+07lImuWgw3yTsJoR4oRw3l266d+4w==" saltValue="03Q/C0yw5dng7RVyUGqCaw==" spinCount="100000" sheet="1" objects="1" scenarios="1"/>
  <mergeCells count="1">
    <mergeCell ref="B8:E9"/>
  </mergeCells>
  <pageMargins left="0.70866141732283472" right="0.27083333333333331" top="0.74803149606299213" bottom="0.74803149606299213" header="0.31496062992125984" footer="0.31496062992125984"/>
  <pageSetup paperSize="9" orientation="portrait" horizontalDpi="1200" verticalDpi="1200" r:id="rId1"/>
  <headerFooter>
    <oddHeader>&amp;LENERGETIKA LJUBLJANA d.o.o.&amp;RENLJ-SIR-39/26</oddHeader>
    <oddFooter>&amp;C&amp;P / &amp;N</oddFooter>
  </headerFooter>
  <rowBreaks count="5" manualBreakCount="5">
    <brk id="40" max="16383" man="1"/>
    <brk id="75" max="16383" man="1"/>
    <brk id="115" max="16383" man="1"/>
    <brk id="150" max="16383" man="1"/>
    <brk id="18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A2311-0107-429F-9075-372B5BEDAF9A}">
  <sheetPr>
    <tabColor rgb="FFFFC000"/>
  </sheetPr>
  <dimension ref="A1:H81"/>
  <sheetViews>
    <sheetView topLeftCell="A9" zoomScaleNormal="100" zoomScaleSheetLayoutView="145" workbookViewId="0">
      <selection activeCell="E24" sqref="E24"/>
    </sheetView>
  </sheetViews>
  <sheetFormatPr defaultRowHeight="12.75" x14ac:dyDescent="0.2"/>
  <cols>
    <col min="1" max="1" width="6" style="405" bestFit="1" customWidth="1"/>
    <col min="2" max="2" width="46.7109375" style="441" customWidth="1"/>
    <col min="3" max="3" width="8.5703125" style="30" customWidth="1"/>
    <col min="4" max="4" width="4.7109375" style="30" bestFit="1" customWidth="1"/>
    <col min="5" max="5" width="11.42578125" style="442" customWidth="1"/>
    <col min="6" max="6" width="14.42578125" style="30" customWidth="1"/>
    <col min="7" max="7" width="13.140625" style="30" customWidth="1"/>
    <col min="8" max="8" width="9.140625" style="30"/>
    <col min="9" max="9" width="10.5703125" style="30" bestFit="1" customWidth="1"/>
    <col min="10" max="10" width="11.5703125" style="30" bestFit="1" customWidth="1"/>
    <col min="11" max="255" width="9.140625" style="30"/>
    <col min="256" max="256" width="4.7109375" style="30" customWidth="1"/>
    <col min="257" max="257" width="6" style="30" bestFit="1" customWidth="1"/>
    <col min="258" max="258" width="46.7109375" style="30" customWidth="1"/>
    <col min="259" max="259" width="8.5703125" style="30" customWidth="1"/>
    <col min="260" max="260" width="4.7109375" style="30" bestFit="1" customWidth="1"/>
    <col min="261" max="261" width="8.7109375" style="30" customWidth="1"/>
    <col min="262" max="262" width="11.28515625" style="30" customWidth="1"/>
    <col min="263" max="263" width="13.140625" style="30" customWidth="1"/>
    <col min="264" max="264" width="9.140625" style="30"/>
    <col min="265" max="265" width="10.5703125" style="30" bestFit="1" customWidth="1"/>
    <col min="266" max="266" width="11.5703125" style="30" bestFit="1" customWidth="1"/>
    <col min="267" max="511" width="9.140625" style="30"/>
    <col min="512" max="512" width="4.7109375" style="30" customWidth="1"/>
    <col min="513" max="513" width="6" style="30" bestFit="1" customWidth="1"/>
    <col min="514" max="514" width="46.7109375" style="30" customWidth="1"/>
    <col min="515" max="515" width="8.5703125" style="30" customWidth="1"/>
    <col min="516" max="516" width="4.7109375" style="30" bestFit="1" customWidth="1"/>
    <col min="517" max="517" width="8.7109375" style="30" customWidth="1"/>
    <col min="518" max="518" width="11.28515625" style="30" customWidth="1"/>
    <col min="519" max="519" width="13.140625" style="30" customWidth="1"/>
    <col min="520" max="520" width="9.140625" style="30"/>
    <col min="521" max="521" width="10.5703125" style="30" bestFit="1" customWidth="1"/>
    <col min="522" max="522" width="11.5703125" style="30" bestFit="1" customWidth="1"/>
    <col min="523" max="767" width="9.140625" style="30"/>
    <col min="768" max="768" width="4.7109375" style="30" customWidth="1"/>
    <col min="769" max="769" width="6" style="30" bestFit="1" customWidth="1"/>
    <col min="770" max="770" width="46.7109375" style="30" customWidth="1"/>
    <col min="771" max="771" width="8.5703125" style="30" customWidth="1"/>
    <col min="772" max="772" width="4.7109375" style="30" bestFit="1" customWidth="1"/>
    <col min="773" max="773" width="8.7109375" style="30" customWidth="1"/>
    <col min="774" max="774" width="11.28515625" style="30" customWidth="1"/>
    <col min="775" max="775" width="13.140625" style="30" customWidth="1"/>
    <col min="776" max="776" width="9.140625" style="30"/>
    <col min="777" max="777" width="10.5703125" style="30" bestFit="1" customWidth="1"/>
    <col min="778" max="778" width="11.5703125" style="30" bestFit="1" customWidth="1"/>
    <col min="779" max="1023" width="9.140625" style="30"/>
    <col min="1024" max="1024" width="4.7109375" style="30" customWidth="1"/>
    <col min="1025" max="1025" width="6" style="30" bestFit="1" customWidth="1"/>
    <col min="1026" max="1026" width="46.7109375" style="30" customWidth="1"/>
    <col min="1027" max="1027" width="8.5703125" style="30" customWidth="1"/>
    <col min="1028" max="1028" width="4.7109375" style="30" bestFit="1" customWidth="1"/>
    <col min="1029" max="1029" width="8.7109375" style="30" customWidth="1"/>
    <col min="1030" max="1030" width="11.28515625" style="30" customWidth="1"/>
    <col min="1031" max="1031" width="13.140625" style="30" customWidth="1"/>
    <col min="1032" max="1032" width="9.140625" style="30"/>
    <col min="1033" max="1033" width="10.5703125" style="30" bestFit="1" customWidth="1"/>
    <col min="1034" max="1034" width="11.5703125" style="30" bestFit="1" customWidth="1"/>
    <col min="1035" max="1279" width="9.140625" style="30"/>
    <col min="1280" max="1280" width="4.7109375" style="30" customWidth="1"/>
    <col min="1281" max="1281" width="6" style="30" bestFit="1" customWidth="1"/>
    <col min="1282" max="1282" width="46.7109375" style="30" customWidth="1"/>
    <col min="1283" max="1283" width="8.5703125" style="30" customWidth="1"/>
    <col min="1284" max="1284" width="4.7109375" style="30" bestFit="1" customWidth="1"/>
    <col min="1285" max="1285" width="8.7109375" style="30" customWidth="1"/>
    <col min="1286" max="1286" width="11.28515625" style="30" customWidth="1"/>
    <col min="1287" max="1287" width="13.140625" style="30" customWidth="1"/>
    <col min="1288" max="1288" width="9.140625" style="30"/>
    <col min="1289" max="1289" width="10.5703125" style="30" bestFit="1" customWidth="1"/>
    <col min="1290" max="1290" width="11.5703125" style="30" bestFit="1" customWidth="1"/>
    <col min="1291" max="1535" width="9.140625" style="30"/>
    <col min="1536" max="1536" width="4.7109375" style="30" customWidth="1"/>
    <col min="1537" max="1537" width="6" style="30" bestFit="1" customWidth="1"/>
    <col min="1538" max="1538" width="46.7109375" style="30" customWidth="1"/>
    <col min="1539" max="1539" width="8.5703125" style="30" customWidth="1"/>
    <col min="1540" max="1540" width="4.7109375" style="30" bestFit="1" customWidth="1"/>
    <col min="1541" max="1541" width="8.7109375" style="30" customWidth="1"/>
    <col min="1542" max="1542" width="11.28515625" style="30" customWidth="1"/>
    <col min="1543" max="1543" width="13.140625" style="30" customWidth="1"/>
    <col min="1544" max="1544" width="9.140625" style="30"/>
    <col min="1545" max="1545" width="10.5703125" style="30" bestFit="1" customWidth="1"/>
    <col min="1546" max="1546" width="11.5703125" style="30" bestFit="1" customWidth="1"/>
    <col min="1547" max="1791" width="9.140625" style="30"/>
    <col min="1792" max="1792" width="4.7109375" style="30" customWidth="1"/>
    <col min="1793" max="1793" width="6" style="30" bestFit="1" customWidth="1"/>
    <col min="1794" max="1794" width="46.7109375" style="30" customWidth="1"/>
    <col min="1795" max="1795" width="8.5703125" style="30" customWidth="1"/>
    <col min="1796" max="1796" width="4.7109375" style="30" bestFit="1" customWidth="1"/>
    <col min="1797" max="1797" width="8.7109375" style="30" customWidth="1"/>
    <col min="1798" max="1798" width="11.28515625" style="30" customWidth="1"/>
    <col min="1799" max="1799" width="13.140625" style="30" customWidth="1"/>
    <col min="1800" max="1800" width="9.140625" style="30"/>
    <col min="1801" max="1801" width="10.5703125" style="30" bestFit="1" customWidth="1"/>
    <col min="1802" max="1802" width="11.5703125" style="30" bestFit="1" customWidth="1"/>
    <col min="1803" max="2047" width="9.140625" style="30"/>
    <col min="2048" max="2048" width="4.7109375" style="30" customWidth="1"/>
    <col min="2049" max="2049" width="6" style="30" bestFit="1" customWidth="1"/>
    <col min="2050" max="2050" width="46.7109375" style="30" customWidth="1"/>
    <col min="2051" max="2051" width="8.5703125" style="30" customWidth="1"/>
    <col min="2052" max="2052" width="4.7109375" style="30" bestFit="1" customWidth="1"/>
    <col min="2053" max="2053" width="8.7109375" style="30" customWidth="1"/>
    <col min="2054" max="2054" width="11.28515625" style="30" customWidth="1"/>
    <col min="2055" max="2055" width="13.140625" style="30" customWidth="1"/>
    <col min="2056" max="2056" width="9.140625" style="30"/>
    <col min="2057" max="2057" width="10.5703125" style="30" bestFit="1" customWidth="1"/>
    <col min="2058" max="2058" width="11.5703125" style="30" bestFit="1" customWidth="1"/>
    <col min="2059" max="2303" width="9.140625" style="30"/>
    <col min="2304" max="2304" width="4.7109375" style="30" customWidth="1"/>
    <col min="2305" max="2305" width="6" style="30" bestFit="1" customWidth="1"/>
    <col min="2306" max="2306" width="46.7109375" style="30" customWidth="1"/>
    <col min="2307" max="2307" width="8.5703125" style="30" customWidth="1"/>
    <col min="2308" max="2308" width="4.7109375" style="30" bestFit="1" customWidth="1"/>
    <col min="2309" max="2309" width="8.7109375" style="30" customWidth="1"/>
    <col min="2310" max="2310" width="11.28515625" style="30" customWidth="1"/>
    <col min="2311" max="2311" width="13.140625" style="30" customWidth="1"/>
    <col min="2312" max="2312" width="9.140625" style="30"/>
    <col min="2313" max="2313" width="10.5703125" style="30" bestFit="1" customWidth="1"/>
    <col min="2314" max="2314" width="11.5703125" style="30" bestFit="1" customWidth="1"/>
    <col min="2315" max="2559" width="9.140625" style="30"/>
    <col min="2560" max="2560" width="4.7109375" style="30" customWidth="1"/>
    <col min="2561" max="2561" width="6" style="30" bestFit="1" customWidth="1"/>
    <col min="2562" max="2562" width="46.7109375" style="30" customWidth="1"/>
    <col min="2563" max="2563" width="8.5703125" style="30" customWidth="1"/>
    <col min="2564" max="2564" width="4.7109375" style="30" bestFit="1" customWidth="1"/>
    <col min="2565" max="2565" width="8.7109375" style="30" customWidth="1"/>
    <col min="2566" max="2566" width="11.28515625" style="30" customWidth="1"/>
    <col min="2567" max="2567" width="13.140625" style="30" customWidth="1"/>
    <col min="2568" max="2568" width="9.140625" style="30"/>
    <col min="2569" max="2569" width="10.5703125" style="30" bestFit="1" customWidth="1"/>
    <col min="2570" max="2570" width="11.5703125" style="30" bestFit="1" customWidth="1"/>
    <col min="2571" max="2815" width="9.140625" style="30"/>
    <col min="2816" max="2816" width="4.7109375" style="30" customWidth="1"/>
    <col min="2817" max="2817" width="6" style="30" bestFit="1" customWidth="1"/>
    <col min="2818" max="2818" width="46.7109375" style="30" customWidth="1"/>
    <col min="2819" max="2819" width="8.5703125" style="30" customWidth="1"/>
    <col min="2820" max="2820" width="4.7109375" style="30" bestFit="1" customWidth="1"/>
    <col min="2821" max="2821" width="8.7109375" style="30" customWidth="1"/>
    <col min="2822" max="2822" width="11.28515625" style="30" customWidth="1"/>
    <col min="2823" max="2823" width="13.140625" style="30" customWidth="1"/>
    <col min="2824" max="2824" width="9.140625" style="30"/>
    <col min="2825" max="2825" width="10.5703125" style="30" bestFit="1" customWidth="1"/>
    <col min="2826" max="2826" width="11.5703125" style="30" bestFit="1" customWidth="1"/>
    <col min="2827" max="3071" width="9.140625" style="30"/>
    <col min="3072" max="3072" width="4.7109375" style="30" customWidth="1"/>
    <col min="3073" max="3073" width="6" style="30" bestFit="1" customWidth="1"/>
    <col min="3074" max="3074" width="46.7109375" style="30" customWidth="1"/>
    <col min="3075" max="3075" width="8.5703125" style="30" customWidth="1"/>
    <col min="3076" max="3076" width="4.7109375" style="30" bestFit="1" customWidth="1"/>
    <col min="3077" max="3077" width="8.7109375" style="30" customWidth="1"/>
    <col min="3078" max="3078" width="11.28515625" style="30" customWidth="1"/>
    <col min="3079" max="3079" width="13.140625" style="30" customWidth="1"/>
    <col min="3080" max="3080" width="9.140625" style="30"/>
    <col min="3081" max="3081" width="10.5703125" style="30" bestFit="1" customWidth="1"/>
    <col min="3082" max="3082" width="11.5703125" style="30" bestFit="1" customWidth="1"/>
    <col min="3083" max="3327" width="9.140625" style="30"/>
    <col min="3328" max="3328" width="4.7109375" style="30" customWidth="1"/>
    <col min="3329" max="3329" width="6" style="30" bestFit="1" customWidth="1"/>
    <col min="3330" max="3330" width="46.7109375" style="30" customWidth="1"/>
    <col min="3331" max="3331" width="8.5703125" style="30" customWidth="1"/>
    <col min="3332" max="3332" width="4.7109375" style="30" bestFit="1" customWidth="1"/>
    <col min="3333" max="3333" width="8.7109375" style="30" customWidth="1"/>
    <col min="3334" max="3334" width="11.28515625" style="30" customWidth="1"/>
    <col min="3335" max="3335" width="13.140625" style="30" customWidth="1"/>
    <col min="3336" max="3336" width="9.140625" style="30"/>
    <col min="3337" max="3337" width="10.5703125" style="30" bestFit="1" customWidth="1"/>
    <col min="3338" max="3338" width="11.5703125" style="30" bestFit="1" customWidth="1"/>
    <col min="3339" max="3583" width="9.140625" style="30"/>
    <col min="3584" max="3584" width="4.7109375" style="30" customWidth="1"/>
    <col min="3585" max="3585" width="6" style="30" bestFit="1" customWidth="1"/>
    <col min="3586" max="3586" width="46.7109375" style="30" customWidth="1"/>
    <col min="3587" max="3587" width="8.5703125" style="30" customWidth="1"/>
    <col min="3588" max="3588" width="4.7109375" style="30" bestFit="1" customWidth="1"/>
    <col min="3589" max="3589" width="8.7109375" style="30" customWidth="1"/>
    <col min="3590" max="3590" width="11.28515625" style="30" customWidth="1"/>
    <col min="3591" max="3591" width="13.140625" style="30" customWidth="1"/>
    <col min="3592" max="3592" width="9.140625" style="30"/>
    <col min="3593" max="3593" width="10.5703125" style="30" bestFit="1" customWidth="1"/>
    <col min="3594" max="3594" width="11.5703125" style="30" bestFit="1" customWidth="1"/>
    <col min="3595" max="3839" width="9.140625" style="30"/>
    <col min="3840" max="3840" width="4.7109375" style="30" customWidth="1"/>
    <col min="3841" max="3841" width="6" style="30" bestFit="1" customWidth="1"/>
    <col min="3842" max="3842" width="46.7109375" style="30" customWidth="1"/>
    <col min="3843" max="3843" width="8.5703125" style="30" customWidth="1"/>
    <col min="3844" max="3844" width="4.7109375" style="30" bestFit="1" customWidth="1"/>
    <col min="3845" max="3845" width="8.7109375" style="30" customWidth="1"/>
    <col min="3846" max="3846" width="11.28515625" style="30" customWidth="1"/>
    <col min="3847" max="3847" width="13.140625" style="30" customWidth="1"/>
    <col min="3848" max="3848" width="9.140625" style="30"/>
    <col min="3849" max="3849" width="10.5703125" style="30" bestFit="1" customWidth="1"/>
    <col min="3850" max="3850" width="11.5703125" style="30" bestFit="1" customWidth="1"/>
    <col min="3851" max="4095" width="9.140625" style="30"/>
    <col min="4096" max="4096" width="4.7109375" style="30" customWidth="1"/>
    <col min="4097" max="4097" width="6" style="30" bestFit="1" customWidth="1"/>
    <col min="4098" max="4098" width="46.7109375" style="30" customWidth="1"/>
    <col min="4099" max="4099" width="8.5703125" style="30" customWidth="1"/>
    <col min="4100" max="4100" width="4.7109375" style="30" bestFit="1" customWidth="1"/>
    <col min="4101" max="4101" width="8.7109375" style="30" customWidth="1"/>
    <col min="4102" max="4102" width="11.28515625" style="30" customWidth="1"/>
    <col min="4103" max="4103" width="13.140625" style="30" customWidth="1"/>
    <col min="4104" max="4104" width="9.140625" style="30"/>
    <col min="4105" max="4105" width="10.5703125" style="30" bestFit="1" customWidth="1"/>
    <col min="4106" max="4106" width="11.5703125" style="30" bestFit="1" customWidth="1"/>
    <col min="4107" max="4351" width="9.140625" style="30"/>
    <col min="4352" max="4352" width="4.7109375" style="30" customWidth="1"/>
    <col min="4353" max="4353" width="6" style="30" bestFit="1" customWidth="1"/>
    <col min="4354" max="4354" width="46.7109375" style="30" customWidth="1"/>
    <col min="4355" max="4355" width="8.5703125" style="30" customWidth="1"/>
    <col min="4356" max="4356" width="4.7109375" style="30" bestFit="1" customWidth="1"/>
    <col min="4357" max="4357" width="8.7109375" style="30" customWidth="1"/>
    <col min="4358" max="4358" width="11.28515625" style="30" customWidth="1"/>
    <col min="4359" max="4359" width="13.140625" style="30" customWidth="1"/>
    <col min="4360" max="4360" width="9.140625" style="30"/>
    <col min="4361" max="4361" width="10.5703125" style="30" bestFit="1" customWidth="1"/>
    <col min="4362" max="4362" width="11.5703125" style="30" bestFit="1" customWidth="1"/>
    <col min="4363" max="4607" width="9.140625" style="30"/>
    <col min="4608" max="4608" width="4.7109375" style="30" customWidth="1"/>
    <col min="4609" max="4609" width="6" style="30" bestFit="1" customWidth="1"/>
    <col min="4610" max="4610" width="46.7109375" style="30" customWidth="1"/>
    <col min="4611" max="4611" width="8.5703125" style="30" customWidth="1"/>
    <col min="4612" max="4612" width="4.7109375" style="30" bestFit="1" customWidth="1"/>
    <col min="4613" max="4613" width="8.7109375" style="30" customWidth="1"/>
    <col min="4614" max="4614" width="11.28515625" style="30" customWidth="1"/>
    <col min="4615" max="4615" width="13.140625" style="30" customWidth="1"/>
    <col min="4616" max="4616" width="9.140625" style="30"/>
    <col min="4617" max="4617" width="10.5703125" style="30" bestFit="1" customWidth="1"/>
    <col min="4618" max="4618" width="11.5703125" style="30" bestFit="1" customWidth="1"/>
    <col min="4619" max="4863" width="9.140625" style="30"/>
    <col min="4864" max="4864" width="4.7109375" style="30" customWidth="1"/>
    <col min="4865" max="4865" width="6" style="30" bestFit="1" customWidth="1"/>
    <col min="4866" max="4866" width="46.7109375" style="30" customWidth="1"/>
    <col min="4867" max="4867" width="8.5703125" style="30" customWidth="1"/>
    <col min="4868" max="4868" width="4.7109375" style="30" bestFit="1" customWidth="1"/>
    <col min="4869" max="4869" width="8.7109375" style="30" customWidth="1"/>
    <col min="4870" max="4870" width="11.28515625" style="30" customWidth="1"/>
    <col min="4871" max="4871" width="13.140625" style="30" customWidth="1"/>
    <col min="4872" max="4872" width="9.140625" style="30"/>
    <col min="4873" max="4873" width="10.5703125" style="30" bestFit="1" customWidth="1"/>
    <col min="4874" max="4874" width="11.5703125" style="30" bestFit="1" customWidth="1"/>
    <col min="4875" max="5119" width="9.140625" style="30"/>
    <col min="5120" max="5120" width="4.7109375" style="30" customWidth="1"/>
    <col min="5121" max="5121" width="6" style="30" bestFit="1" customWidth="1"/>
    <col min="5122" max="5122" width="46.7109375" style="30" customWidth="1"/>
    <col min="5123" max="5123" width="8.5703125" style="30" customWidth="1"/>
    <col min="5124" max="5124" width="4.7109375" style="30" bestFit="1" customWidth="1"/>
    <col min="5125" max="5125" width="8.7109375" style="30" customWidth="1"/>
    <col min="5126" max="5126" width="11.28515625" style="30" customWidth="1"/>
    <col min="5127" max="5127" width="13.140625" style="30" customWidth="1"/>
    <col min="5128" max="5128" width="9.140625" style="30"/>
    <col min="5129" max="5129" width="10.5703125" style="30" bestFit="1" customWidth="1"/>
    <col min="5130" max="5130" width="11.5703125" style="30" bestFit="1" customWidth="1"/>
    <col min="5131" max="5375" width="9.140625" style="30"/>
    <col min="5376" max="5376" width="4.7109375" style="30" customWidth="1"/>
    <col min="5377" max="5377" width="6" style="30" bestFit="1" customWidth="1"/>
    <col min="5378" max="5378" width="46.7109375" style="30" customWidth="1"/>
    <col min="5379" max="5379" width="8.5703125" style="30" customWidth="1"/>
    <col min="5380" max="5380" width="4.7109375" style="30" bestFit="1" customWidth="1"/>
    <col min="5381" max="5381" width="8.7109375" style="30" customWidth="1"/>
    <col min="5382" max="5382" width="11.28515625" style="30" customWidth="1"/>
    <col min="5383" max="5383" width="13.140625" style="30" customWidth="1"/>
    <col min="5384" max="5384" width="9.140625" style="30"/>
    <col min="5385" max="5385" width="10.5703125" style="30" bestFit="1" customWidth="1"/>
    <col min="5386" max="5386" width="11.5703125" style="30" bestFit="1" customWidth="1"/>
    <col min="5387" max="5631" width="9.140625" style="30"/>
    <col min="5632" max="5632" width="4.7109375" style="30" customWidth="1"/>
    <col min="5633" max="5633" width="6" style="30" bestFit="1" customWidth="1"/>
    <col min="5634" max="5634" width="46.7109375" style="30" customWidth="1"/>
    <col min="5635" max="5635" width="8.5703125" style="30" customWidth="1"/>
    <col min="5636" max="5636" width="4.7109375" style="30" bestFit="1" customWidth="1"/>
    <col min="5637" max="5637" width="8.7109375" style="30" customWidth="1"/>
    <col min="5638" max="5638" width="11.28515625" style="30" customWidth="1"/>
    <col min="5639" max="5639" width="13.140625" style="30" customWidth="1"/>
    <col min="5640" max="5640" width="9.140625" style="30"/>
    <col min="5641" max="5641" width="10.5703125" style="30" bestFit="1" customWidth="1"/>
    <col min="5642" max="5642" width="11.5703125" style="30" bestFit="1" customWidth="1"/>
    <col min="5643" max="5887" width="9.140625" style="30"/>
    <col min="5888" max="5888" width="4.7109375" style="30" customWidth="1"/>
    <col min="5889" max="5889" width="6" style="30" bestFit="1" customWidth="1"/>
    <col min="5890" max="5890" width="46.7109375" style="30" customWidth="1"/>
    <col min="5891" max="5891" width="8.5703125" style="30" customWidth="1"/>
    <col min="5892" max="5892" width="4.7109375" style="30" bestFit="1" customWidth="1"/>
    <col min="5893" max="5893" width="8.7109375" style="30" customWidth="1"/>
    <col min="5894" max="5894" width="11.28515625" style="30" customWidth="1"/>
    <col min="5895" max="5895" width="13.140625" style="30" customWidth="1"/>
    <col min="5896" max="5896" width="9.140625" style="30"/>
    <col min="5897" max="5897" width="10.5703125" style="30" bestFit="1" customWidth="1"/>
    <col min="5898" max="5898" width="11.5703125" style="30" bestFit="1" customWidth="1"/>
    <col min="5899" max="6143" width="9.140625" style="30"/>
    <col min="6144" max="6144" width="4.7109375" style="30" customWidth="1"/>
    <col min="6145" max="6145" width="6" style="30" bestFit="1" customWidth="1"/>
    <col min="6146" max="6146" width="46.7109375" style="30" customWidth="1"/>
    <col min="6147" max="6147" width="8.5703125" style="30" customWidth="1"/>
    <col min="6148" max="6148" width="4.7109375" style="30" bestFit="1" customWidth="1"/>
    <col min="6149" max="6149" width="8.7109375" style="30" customWidth="1"/>
    <col min="6150" max="6150" width="11.28515625" style="30" customWidth="1"/>
    <col min="6151" max="6151" width="13.140625" style="30" customWidth="1"/>
    <col min="6152" max="6152" width="9.140625" style="30"/>
    <col min="6153" max="6153" width="10.5703125" style="30" bestFit="1" customWidth="1"/>
    <col min="6154" max="6154" width="11.5703125" style="30" bestFit="1" customWidth="1"/>
    <col min="6155" max="6399" width="9.140625" style="30"/>
    <col min="6400" max="6400" width="4.7109375" style="30" customWidth="1"/>
    <col min="6401" max="6401" width="6" style="30" bestFit="1" customWidth="1"/>
    <col min="6402" max="6402" width="46.7109375" style="30" customWidth="1"/>
    <col min="6403" max="6403" width="8.5703125" style="30" customWidth="1"/>
    <col min="6404" max="6404" width="4.7109375" style="30" bestFit="1" customWidth="1"/>
    <col min="6405" max="6405" width="8.7109375" style="30" customWidth="1"/>
    <col min="6406" max="6406" width="11.28515625" style="30" customWidth="1"/>
    <col min="6407" max="6407" width="13.140625" style="30" customWidth="1"/>
    <col min="6408" max="6408" width="9.140625" style="30"/>
    <col min="6409" max="6409" width="10.5703125" style="30" bestFit="1" customWidth="1"/>
    <col min="6410" max="6410" width="11.5703125" style="30" bestFit="1" customWidth="1"/>
    <col min="6411" max="6655" width="9.140625" style="30"/>
    <col min="6656" max="6656" width="4.7109375" style="30" customWidth="1"/>
    <col min="6657" max="6657" width="6" style="30" bestFit="1" customWidth="1"/>
    <col min="6658" max="6658" width="46.7109375" style="30" customWidth="1"/>
    <col min="6659" max="6659" width="8.5703125" style="30" customWidth="1"/>
    <col min="6660" max="6660" width="4.7109375" style="30" bestFit="1" customWidth="1"/>
    <col min="6661" max="6661" width="8.7109375" style="30" customWidth="1"/>
    <col min="6662" max="6662" width="11.28515625" style="30" customWidth="1"/>
    <col min="6663" max="6663" width="13.140625" style="30" customWidth="1"/>
    <col min="6664" max="6664" width="9.140625" style="30"/>
    <col min="6665" max="6665" width="10.5703125" style="30" bestFit="1" customWidth="1"/>
    <col min="6666" max="6666" width="11.5703125" style="30" bestFit="1" customWidth="1"/>
    <col min="6667" max="6911" width="9.140625" style="30"/>
    <col min="6912" max="6912" width="4.7109375" style="30" customWidth="1"/>
    <col min="6913" max="6913" width="6" style="30" bestFit="1" customWidth="1"/>
    <col min="6914" max="6914" width="46.7109375" style="30" customWidth="1"/>
    <col min="6915" max="6915" width="8.5703125" style="30" customWidth="1"/>
    <col min="6916" max="6916" width="4.7109375" style="30" bestFit="1" customWidth="1"/>
    <col min="6917" max="6917" width="8.7109375" style="30" customWidth="1"/>
    <col min="6918" max="6918" width="11.28515625" style="30" customWidth="1"/>
    <col min="6919" max="6919" width="13.140625" style="30" customWidth="1"/>
    <col min="6920" max="6920" width="9.140625" style="30"/>
    <col min="6921" max="6921" width="10.5703125" style="30" bestFit="1" customWidth="1"/>
    <col min="6922" max="6922" width="11.5703125" style="30" bestFit="1" customWidth="1"/>
    <col min="6923" max="7167" width="9.140625" style="30"/>
    <col min="7168" max="7168" width="4.7109375" style="30" customWidth="1"/>
    <col min="7169" max="7169" width="6" style="30" bestFit="1" customWidth="1"/>
    <col min="7170" max="7170" width="46.7109375" style="30" customWidth="1"/>
    <col min="7171" max="7171" width="8.5703125" style="30" customWidth="1"/>
    <col min="7172" max="7172" width="4.7109375" style="30" bestFit="1" customWidth="1"/>
    <col min="7173" max="7173" width="8.7109375" style="30" customWidth="1"/>
    <col min="7174" max="7174" width="11.28515625" style="30" customWidth="1"/>
    <col min="7175" max="7175" width="13.140625" style="30" customWidth="1"/>
    <col min="7176" max="7176" width="9.140625" style="30"/>
    <col min="7177" max="7177" width="10.5703125" style="30" bestFit="1" customWidth="1"/>
    <col min="7178" max="7178" width="11.5703125" style="30" bestFit="1" customWidth="1"/>
    <col min="7179" max="7423" width="9.140625" style="30"/>
    <col min="7424" max="7424" width="4.7109375" style="30" customWidth="1"/>
    <col min="7425" max="7425" width="6" style="30" bestFit="1" customWidth="1"/>
    <col min="7426" max="7426" width="46.7109375" style="30" customWidth="1"/>
    <col min="7427" max="7427" width="8.5703125" style="30" customWidth="1"/>
    <col min="7428" max="7428" width="4.7109375" style="30" bestFit="1" customWidth="1"/>
    <col min="7429" max="7429" width="8.7109375" style="30" customWidth="1"/>
    <col min="7430" max="7430" width="11.28515625" style="30" customWidth="1"/>
    <col min="7431" max="7431" width="13.140625" style="30" customWidth="1"/>
    <col min="7432" max="7432" width="9.140625" style="30"/>
    <col min="7433" max="7433" width="10.5703125" style="30" bestFit="1" customWidth="1"/>
    <col min="7434" max="7434" width="11.5703125" style="30" bestFit="1" customWidth="1"/>
    <col min="7435" max="7679" width="9.140625" style="30"/>
    <col min="7680" max="7680" width="4.7109375" style="30" customWidth="1"/>
    <col min="7681" max="7681" width="6" style="30" bestFit="1" customWidth="1"/>
    <col min="7682" max="7682" width="46.7109375" style="30" customWidth="1"/>
    <col min="7683" max="7683" width="8.5703125" style="30" customWidth="1"/>
    <col min="7684" max="7684" width="4.7109375" style="30" bestFit="1" customWidth="1"/>
    <col min="7685" max="7685" width="8.7109375" style="30" customWidth="1"/>
    <col min="7686" max="7686" width="11.28515625" style="30" customWidth="1"/>
    <col min="7687" max="7687" width="13.140625" style="30" customWidth="1"/>
    <col min="7688" max="7688" width="9.140625" style="30"/>
    <col min="7689" max="7689" width="10.5703125" style="30" bestFit="1" customWidth="1"/>
    <col min="7690" max="7690" width="11.5703125" style="30" bestFit="1" customWidth="1"/>
    <col min="7691" max="7935" width="9.140625" style="30"/>
    <col min="7936" max="7936" width="4.7109375" style="30" customWidth="1"/>
    <col min="7937" max="7937" width="6" style="30" bestFit="1" customWidth="1"/>
    <col min="7938" max="7938" width="46.7109375" style="30" customWidth="1"/>
    <col min="7939" max="7939" width="8.5703125" style="30" customWidth="1"/>
    <col min="7940" max="7940" width="4.7109375" style="30" bestFit="1" customWidth="1"/>
    <col min="7941" max="7941" width="8.7109375" style="30" customWidth="1"/>
    <col min="7942" max="7942" width="11.28515625" style="30" customWidth="1"/>
    <col min="7943" max="7943" width="13.140625" style="30" customWidth="1"/>
    <col min="7944" max="7944" width="9.140625" style="30"/>
    <col min="7945" max="7945" width="10.5703125" style="30" bestFit="1" customWidth="1"/>
    <col min="7946" max="7946" width="11.5703125" style="30" bestFit="1" customWidth="1"/>
    <col min="7947" max="8191" width="9.140625" style="30"/>
    <col min="8192" max="8192" width="4.7109375" style="30" customWidth="1"/>
    <col min="8193" max="8193" width="6" style="30" bestFit="1" customWidth="1"/>
    <col min="8194" max="8194" width="46.7109375" style="30" customWidth="1"/>
    <col min="8195" max="8195" width="8.5703125" style="30" customWidth="1"/>
    <col min="8196" max="8196" width="4.7109375" style="30" bestFit="1" customWidth="1"/>
    <col min="8197" max="8197" width="8.7109375" style="30" customWidth="1"/>
    <col min="8198" max="8198" width="11.28515625" style="30" customWidth="1"/>
    <col min="8199" max="8199" width="13.140625" style="30" customWidth="1"/>
    <col min="8200" max="8200" width="9.140625" style="30"/>
    <col min="8201" max="8201" width="10.5703125" style="30" bestFit="1" customWidth="1"/>
    <col min="8202" max="8202" width="11.5703125" style="30" bestFit="1" customWidth="1"/>
    <col min="8203" max="8447" width="9.140625" style="30"/>
    <col min="8448" max="8448" width="4.7109375" style="30" customWidth="1"/>
    <col min="8449" max="8449" width="6" style="30" bestFit="1" customWidth="1"/>
    <col min="8450" max="8450" width="46.7109375" style="30" customWidth="1"/>
    <col min="8451" max="8451" width="8.5703125" style="30" customWidth="1"/>
    <col min="8452" max="8452" width="4.7109375" style="30" bestFit="1" customWidth="1"/>
    <col min="8453" max="8453" width="8.7109375" style="30" customWidth="1"/>
    <col min="8454" max="8454" width="11.28515625" style="30" customWidth="1"/>
    <col min="8455" max="8455" width="13.140625" style="30" customWidth="1"/>
    <col min="8456" max="8456" width="9.140625" style="30"/>
    <col min="8457" max="8457" width="10.5703125" style="30" bestFit="1" customWidth="1"/>
    <col min="8458" max="8458" width="11.5703125" style="30" bestFit="1" customWidth="1"/>
    <col min="8459" max="8703" width="9.140625" style="30"/>
    <col min="8704" max="8704" width="4.7109375" style="30" customWidth="1"/>
    <col min="8705" max="8705" width="6" style="30" bestFit="1" customWidth="1"/>
    <col min="8706" max="8706" width="46.7109375" style="30" customWidth="1"/>
    <col min="8707" max="8707" width="8.5703125" style="30" customWidth="1"/>
    <col min="8708" max="8708" width="4.7109375" style="30" bestFit="1" customWidth="1"/>
    <col min="8709" max="8709" width="8.7109375" style="30" customWidth="1"/>
    <col min="8710" max="8710" width="11.28515625" style="30" customWidth="1"/>
    <col min="8711" max="8711" width="13.140625" style="30" customWidth="1"/>
    <col min="8712" max="8712" width="9.140625" style="30"/>
    <col min="8713" max="8713" width="10.5703125" style="30" bestFit="1" customWidth="1"/>
    <col min="8714" max="8714" width="11.5703125" style="30" bestFit="1" customWidth="1"/>
    <col min="8715" max="8959" width="9.140625" style="30"/>
    <col min="8960" max="8960" width="4.7109375" style="30" customWidth="1"/>
    <col min="8961" max="8961" width="6" style="30" bestFit="1" customWidth="1"/>
    <col min="8962" max="8962" width="46.7109375" style="30" customWidth="1"/>
    <col min="8963" max="8963" width="8.5703125" style="30" customWidth="1"/>
    <col min="8964" max="8964" width="4.7109375" style="30" bestFit="1" customWidth="1"/>
    <col min="8965" max="8965" width="8.7109375" style="30" customWidth="1"/>
    <col min="8966" max="8966" width="11.28515625" style="30" customWidth="1"/>
    <col min="8967" max="8967" width="13.140625" style="30" customWidth="1"/>
    <col min="8968" max="8968" width="9.140625" style="30"/>
    <col min="8969" max="8969" width="10.5703125" style="30" bestFit="1" customWidth="1"/>
    <col min="8970" max="8970" width="11.5703125" style="30" bestFit="1" customWidth="1"/>
    <col min="8971" max="9215" width="9.140625" style="30"/>
    <col min="9216" max="9216" width="4.7109375" style="30" customWidth="1"/>
    <col min="9217" max="9217" width="6" style="30" bestFit="1" customWidth="1"/>
    <col min="9218" max="9218" width="46.7109375" style="30" customWidth="1"/>
    <col min="9219" max="9219" width="8.5703125" style="30" customWidth="1"/>
    <col min="9220" max="9220" width="4.7109375" style="30" bestFit="1" customWidth="1"/>
    <col min="9221" max="9221" width="8.7109375" style="30" customWidth="1"/>
    <col min="9222" max="9222" width="11.28515625" style="30" customWidth="1"/>
    <col min="9223" max="9223" width="13.140625" style="30" customWidth="1"/>
    <col min="9224" max="9224" width="9.140625" style="30"/>
    <col min="9225" max="9225" width="10.5703125" style="30" bestFit="1" customWidth="1"/>
    <col min="9226" max="9226" width="11.5703125" style="30" bestFit="1" customWidth="1"/>
    <col min="9227" max="9471" width="9.140625" style="30"/>
    <col min="9472" max="9472" width="4.7109375" style="30" customWidth="1"/>
    <col min="9473" max="9473" width="6" style="30" bestFit="1" customWidth="1"/>
    <col min="9474" max="9474" width="46.7109375" style="30" customWidth="1"/>
    <col min="9475" max="9475" width="8.5703125" style="30" customWidth="1"/>
    <col min="9476" max="9476" width="4.7109375" style="30" bestFit="1" customWidth="1"/>
    <col min="9477" max="9477" width="8.7109375" style="30" customWidth="1"/>
    <col min="9478" max="9478" width="11.28515625" style="30" customWidth="1"/>
    <col min="9479" max="9479" width="13.140625" style="30" customWidth="1"/>
    <col min="9480" max="9480" width="9.140625" style="30"/>
    <col min="9481" max="9481" width="10.5703125" style="30" bestFit="1" customWidth="1"/>
    <col min="9482" max="9482" width="11.5703125" style="30" bestFit="1" customWidth="1"/>
    <col min="9483" max="9727" width="9.140625" style="30"/>
    <col min="9728" max="9728" width="4.7109375" style="30" customWidth="1"/>
    <col min="9729" max="9729" width="6" style="30" bestFit="1" customWidth="1"/>
    <col min="9730" max="9730" width="46.7109375" style="30" customWidth="1"/>
    <col min="9731" max="9731" width="8.5703125" style="30" customWidth="1"/>
    <col min="9732" max="9732" width="4.7109375" style="30" bestFit="1" customWidth="1"/>
    <col min="9733" max="9733" width="8.7109375" style="30" customWidth="1"/>
    <col min="9734" max="9734" width="11.28515625" style="30" customWidth="1"/>
    <col min="9735" max="9735" width="13.140625" style="30" customWidth="1"/>
    <col min="9736" max="9736" width="9.140625" style="30"/>
    <col min="9737" max="9737" width="10.5703125" style="30" bestFit="1" customWidth="1"/>
    <col min="9738" max="9738" width="11.5703125" style="30" bestFit="1" customWidth="1"/>
    <col min="9739" max="9983" width="9.140625" style="30"/>
    <col min="9984" max="9984" width="4.7109375" style="30" customWidth="1"/>
    <col min="9985" max="9985" width="6" style="30" bestFit="1" customWidth="1"/>
    <col min="9986" max="9986" width="46.7109375" style="30" customWidth="1"/>
    <col min="9987" max="9987" width="8.5703125" style="30" customWidth="1"/>
    <col min="9988" max="9988" width="4.7109375" style="30" bestFit="1" customWidth="1"/>
    <col min="9989" max="9989" width="8.7109375" style="30" customWidth="1"/>
    <col min="9990" max="9990" width="11.28515625" style="30" customWidth="1"/>
    <col min="9991" max="9991" width="13.140625" style="30" customWidth="1"/>
    <col min="9992" max="9992" width="9.140625" style="30"/>
    <col min="9993" max="9993" width="10.5703125" style="30" bestFit="1" customWidth="1"/>
    <col min="9994" max="9994" width="11.5703125" style="30" bestFit="1" customWidth="1"/>
    <col min="9995" max="10239" width="9.140625" style="30"/>
    <col min="10240" max="10240" width="4.7109375" style="30" customWidth="1"/>
    <col min="10241" max="10241" width="6" style="30" bestFit="1" customWidth="1"/>
    <col min="10242" max="10242" width="46.7109375" style="30" customWidth="1"/>
    <col min="10243" max="10243" width="8.5703125" style="30" customWidth="1"/>
    <col min="10244" max="10244" width="4.7109375" style="30" bestFit="1" customWidth="1"/>
    <col min="10245" max="10245" width="8.7109375" style="30" customWidth="1"/>
    <col min="10246" max="10246" width="11.28515625" style="30" customWidth="1"/>
    <col min="10247" max="10247" width="13.140625" style="30" customWidth="1"/>
    <col min="10248" max="10248" width="9.140625" style="30"/>
    <col min="10249" max="10249" width="10.5703125" style="30" bestFit="1" customWidth="1"/>
    <col min="10250" max="10250" width="11.5703125" style="30" bestFit="1" customWidth="1"/>
    <col min="10251" max="10495" width="9.140625" style="30"/>
    <col min="10496" max="10496" width="4.7109375" style="30" customWidth="1"/>
    <col min="10497" max="10497" width="6" style="30" bestFit="1" customWidth="1"/>
    <col min="10498" max="10498" width="46.7109375" style="30" customWidth="1"/>
    <col min="10499" max="10499" width="8.5703125" style="30" customWidth="1"/>
    <col min="10500" max="10500" width="4.7109375" style="30" bestFit="1" customWidth="1"/>
    <col min="10501" max="10501" width="8.7109375" style="30" customWidth="1"/>
    <col min="10502" max="10502" width="11.28515625" style="30" customWidth="1"/>
    <col min="10503" max="10503" width="13.140625" style="30" customWidth="1"/>
    <col min="10504" max="10504" width="9.140625" style="30"/>
    <col min="10505" max="10505" width="10.5703125" style="30" bestFit="1" customWidth="1"/>
    <col min="10506" max="10506" width="11.5703125" style="30" bestFit="1" customWidth="1"/>
    <col min="10507" max="10751" width="9.140625" style="30"/>
    <col min="10752" max="10752" width="4.7109375" style="30" customWidth="1"/>
    <col min="10753" max="10753" width="6" style="30" bestFit="1" customWidth="1"/>
    <col min="10754" max="10754" width="46.7109375" style="30" customWidth="1"/>
    <col min="10755" max="10755" width="8.5703125" style="30" customWidth="1"/>
    <col min="10756" max="10756" width="4.7109375" style="30" bestFit="1" customWidth="1"/>
    <col min="10757" max="10757" width="8.7109375" style="30" customWidth="1"/>
    <col min="10758" max="10758" width="11.28515625" style="30" customWidth="1"/>
    <col min="10759" max="10759" width="13.140625" style="30" customWidth="1"/>
    <col min="10760" max="10760" width="9.140625" style="30"/>
    <col min="10761" max="10761" width="10.5703125" style="30" bestFit="1" customWidth="1"/>
    <col min="10762" max="10762" width="11.5703125" style="30" bestFit="1" customWidth="1"/>
    <col min="10763" max="11007" width="9.140625" style="30"/>
    <col min="11008" max="11008" width="4.7109375" style="30" customWidth="1"/>
    <col min="11009" max="11009" width="6" style="30" bestFit="1" customWidth="1"/>
    <col min="11010" max="11010" width="46.7109375" style="30" customWidth="1"/>
    <col min="11011" max="11011" width="8.5703125" style="30" customWidth="1"/>
    <col min="11012" max="11012" width="4.7109375" style="30" bestFit="1" customWidth="1"/>
    <col min="11013" max="11013" width="8.7109375" style="30" customWidth="1"/>
    <col min="11014" max="11014" width="11.28515625" style="30" customWidth="1"/>
    <col min="11015" max="11015" width="13.140625" style="30" customWidth="1"/>
    <col min="11016" max="11016" width="9.140625" style="30"/>
    <col min="11017" max="11017" width="10.5703125" style="30" bestFit="1" customWidth="1"/>
    <col min="11018" max="11018" width="11.5703125" style="30" bestFit="1" customWidth="1"/>
    <col min="11019" max="11263" width="9.140625" style="30"/>
    <col min="11264" max="11264" width="4.7109375" style="30" customWidth="1"/>
    <col min="11265" max="11265" width="6" style="30" bestFit="1" customWidth="1"/>
    <col min="11266" max="11266" width="46.7109375" style="30" customWidth="1"/>
    <col min="11267" max="11267" width="8.5703125" style="30" customWidth="1"/>
    <col min="11268" max="11268" width="4.7109375" style="30" bestFit="1" customWidth="1"/>
    <col min="11269" max="11269" width="8.7109375" style="30" customWidth="1"/>
    <col min="11270" max="11270" width="11.28515625" style="30" customWidth="1"/>
    <col min="11271" max="11271" width="13.140625" style="30" customWidth="1"/>
    <col min="11272" max="11272" width="9.140625" style="30"/>
    <col min="11273" max="11273" width="10.5703125" style="30" bestFit="1" customWidth="1"/>
    <col min="11274" max="11274" width="11.5703125" style="30" bestFit="1" customWidth="1"/>
    <col min="11275" max="11519" width="9.140625" style="30"/>
    <col min="11520" max="11520" width="4.7109375" style="30" customWidth="1"/>
    <col min="11521" max="11521" width="6" style="30" bestFit="1" customWidth="1"/>
    <col min="11522" max="11522" width="46.7109375" style="30" customWidth="1"/>
    <col min="11523" max="11523" width="8.5703125" style="30" customWidth="1"/>
    <col min="11524" max="11524" width="4.7109375" style="30" bestFit="1" customWidth="1"/>
    <col min="11525" max="11525" width="8.7109375" style="30" customWidth="1"/>
    <col min="11526" max="11526" width="11.28515625" style="30" customWidth="1"/>
    <col min="11527" max="11527" width="13.140625" style="30" customWidth="1"/>
    <col min="11528" max="11528" width="9.140625" style="30"/>
    <col min="11529" max="11529" width="10.5703125" style="30" bestFit="1" customWidth="1"/>
    <col min="11530" max="11530" width="11.5703125" style="30" bestFit="1" customWidth="1"/>
    <col min="11531" max="11775" width="9.140625" style="30"/>
    <col min="11776" max="11776" width="4.7109375" style="30" customWidth="1"/>
    <col min="11777" max="11777" width="6" style="30" bestFit="1" customWidth="1"/>
    <col min="11778" max="11778" width="46.7109375" style="30" customWidth="1"/>
    <col min="11779" max="11779" width="8.5703125" style="30" customWidth="1"/>
    <col min="11780" max="11780" width="4.7109375" style="30" bestFit="1" customWidth="1"/>
    <col min="11781" max="11781" width="8.7109375" style="30" customWidth="1"/>
    <col min="11782" max="11782" width="11.28515625" style="30" customWidth="1"/>
    <col min="11783" max="11783" width="13.140625" style="30" customWidth="1"/>
    <col min="11784" max="11784" width="9.140625" style="30"/>
    <col min="11785" max="11785" width="10.5703125" style="30" bestFit="1" customWidth="1"/>
    <col min="11786" max="11786" width="11.5703125" style="30" bestFit="1" customWidth="1"/>
    <col min="11787" max="12031" width="9.140625" style="30"/>
    <col min="12032" max="12032" width="4.7109375" style="30" customWidth="1"/>
    <col min="12033" max="12033" width="6" style="30" bestFit="1" customWidth="1"/>
    <col min="12034" max="12034" width="46.7109375" style="30" customWidth="1"/>
    <col min="12035" max="12035" width="8.5703125" style="30" customWidth="1"/>
    <col min="12036" max="12036" width="4.7109375" style="30" bestFit="1" customWidth="1"/>
    <col min="12037" max="12037" width="8.7109375" style="30" customWidth="1"/>
    <col min="12038" max="12038" width="11.28515625" style="30" customWidth="1"/>
    <col min="12039" max="12039" width="13.140625" style="30" customWidth="1"/>
    <col min="12040" max="12040" width="9.140625" style="30"/>
    <col min="12041" max="12041" width="10.5703125" style="30" bestFit="1" customWidth="1"/>
    <col min="12042" max="12042" width="11.5703125" style="30" bestFit="1" customWidth="1"/>
    <col min="12043" max="12287" width="9.140625" style="30"/>
    <col min="12288" max="12288" width="4.7109375" style="30" customWidth="1"/>
    <col min="12289" max="12289" width="6" style="30" bestFit="1" customWidth="1"/>
    <col min="12290" max="12290" width="46.7109375" style="30" customWidth="1"/>
    <col min="12291" max="12291" width="8.5703125" style="30" customWidth="1"/>
    <col min="12292" max="12292" width="4.7109375" style="30" bestFit="1" customWidth="1"/>
    <col min="12293" max="12293" width="8.7109375" style="30" customWidth="1"/>
    <col min="12294" max="12294" width="11.28515625" style="30" customWidth="1"/>
    <col min="12295" max="12295" width="13.140625" style="30" customWidth="1"/>
    <col min="12296" max="12296" width="9.140625" style="30"/>
    <col min="12297" max="12297" width="10.5703125" style="30" bestFit="1" customWidth="1"/>
    <col min="12298" max="12298" width="11.5703125" style="30" bestFit="1" customWidth="1"/>
    <col min="12299" max="12543" width="9.140625" style="30"/>
    <col min="12544" max="12544" width="4.7109375" style="30" customWidth="1"/>
    <col min="12545" max="12545" width="6" style="30" bestFit="1" customWidth="1"/>
    <col min="12546" max="12546" width="46.7109375" style="30" customWidth="1"/>
    <col min="12547" max="12547" width="8.5703125" style="30" customWidth="1"/>
    <col min="12548" max="12548" width="4.7109375" style="30" bestFit="1" customWidth="1"/>
    <col min="12549" max="12549" width="8.7109375" style="30" customWidth="1"/>
    <col min="12550" max="12550" width="11.28515625" style="30" customWidth="1"/>
    <col min="12551" max="12551" width="13.140625" style="30" customWidth="1"/>
    <col min="12552" max="12552" width="9.140625" style="30"/>
    <col min="12553" max="12553" width="10.5703125" style="30" bestFit="1" customWidth="1"/>
    <col min="12554" max="12554" width="11.5703125" style="30" bestFit="1" customWidth="1"/>
    <col min="12555" max="12799" width="9.140625" style="30"/>
    <col min="12800" max="12800" width="4.7109375" style="30" customWidth="1"/>
    <col min="12801" max="12801" width="6" style="30" bestFit="1" customWidth="1"/>
    <col min="12802" max="12802" width="46.7109375" style="30" customWidth="1"/>
    <col min="12803" max="12803" width="8.5703125" style="30" customWidth="1"/>
    <col min="12804" max="12804" width="4.7109375" style="30" bestFit="1" customWidth="1"/>
    <col min="12805" max="12805" width="8.7109375" style="30" customWidth="1"/>
    <col min="12806" max="12806" width="11.28515625" style="30" customWidth="1"/>
    <col min="12807" max="12807" width="13.140625" style="30" customWidth="1"/>
    <col min="12808" max="12808" width="9.140625" style="30"/>
    <col min="12809" max="12809" width="10.5703125" style="30" bestFit="1" customWidth="1"/>
    <col min="12810" max="12810" width="11.5703125" style="30" bestFit="1" customWidth="1"/>
    <col min="12811" max="13055" width="9.140625" style="30"/>
    <col min="13056" max="13056" width="4.7109375" style="30" customWidth="1"/>
    <col min="13057" max="13057" width="6" style="30" bestFit="1" customWidth="1"/>
    <col min="13058" max="13058" width="46.7109375" style="30" customWidth="1"/>
    <col min="13059" max="13059" width="8.5703125" style="30" customWidth="1"/>
    <col min="13060" max="13060" width="4.7109375" style="30" bestFit="1" customWidth="1"/>
    <col min="13061" max="13061" width="8.7109375" style="30" customWidth="1"/>
    <col min="13062" max="13062" width="11.28515625" style="30" customWidth="1"/>
    <col min="13063" max="13063" width="13.140625" style="30" customWidth="1"/>
    <col min="13064" max="13064" width="9.140625" style="30"/>
    <col min="13065" max="13065" width="10.5703125" style="30" bestFit="1" customWidth="1"/>
    <col min="13066" max="13066" width="11.5703125" style="30" bestFit="1" customWidth="1"/>
    <col min="13067" max="13311" width="9.140625" style="30"/>
    <col min="13312" max="13312" width="4.7109375" style="30" customWidth="1"/>
    <col min="13313" max="13313" width="6" style="30" bestFit="1" customWidth="1"/>
    <col min="13314" max="13314" width="46.7109375" style="30" customWidth="1"/>
    <col min="13315" max="13315" width="8.5703125" style="30" customWidth="1"/>
    <col min="13316" max="13316" width="4.7109375" style="30" bestFit="1" customWidth="1"/>
    <col min="13317" max="13317" width="8.7109375" style="30" customWidth="1"/>
    <col min="13318" max="13318" width="11.28515625" style="30" customWidth="1"/>
    <col min="13319" max="13319" width="13.140625" style="30" customWidth="1"/>
    <col min="13320" max="13320" width="9.140625" style="30"/>
    <col min="13321" max="13321" width="10.5703125" style="30" bestFit="1" customWidth="1"/>
    <col min="13322" max="13322" width="11.5703125" style="30" bestFit="1" customWidth="1"/>
    <col min="13323" max="13567" width="9.140625" style="30"/>
    <col min="13568" max="13568" width="4.7109375" style="30" customWidth="1"/>
    <col min="13569" max="13569" width="6" style="30" bestFit="1" customWidth="1"/>
    <col min="13570" max="13570" width="46.7109375" style="30" customWidth="1"/>
    <col min="13571" max="13571" width="8.5703125" style="30" customWidth="1"/>
    <col min="13572" max="13572" width="4.7109375" style="30" bestFit="1" customWidth="1"/>
    <col min="13573" max="13573" width="8.7109375" style="30" customWidth="1"/>
    <col min="13574" max="13574" width="11.28515625" style="30" customWidth="1"/>
    <col min="13575" max="13575" width="13.140625" style="30" customWidth="1"/>
    <col min="13576" max="13576" width="9.140625" style="30"/>
    <col min="13577" max="13577" width="10.5703125" style="30" bestFit="1" customWidth="1"/>
    <col min="13578" max="13578" width="11.5703125" style="30" bestFit="1" customWidth="1"/>
    <col min="13579" max="13823" width="9.140625" style="30"/>
    <col min="13824" max="13824" width="4.7109375" style="30" customWidth="1"/>
    <col min="13825" max="13825" width="6" style="30" bestFit="1" customWidth="1"/>
    <col min="13826" max="13826" width="46.7109375" style="30" customWidth="1"/>
    <col min="13827" max="13827" width="8.5703125" style="30" customWidth="1"/>
    <col min="13828" max="13828" width="4.7109375" style="30" bestFit="1" customWidth="1"/>
    <col min="13829" max="13829" width="8.7109375" style="30" customWidth="1"/>
    <col min="13830" max="13830" width="11.28515625" style="30" customWidth="1"/>
    <col min="13831" max="13831" width="13.140625" style="30" customWidth="1"/>
    <col min="13832" max="13832" width="9.140625" style="30"/>
    <col min="13833" max="13833" width="10.5703125" style="30" bestFit="1" customWidth="1"/>
    <col min="13834" max="13834" width="11.5703125" style="30" bestFit="1" customWidth="1"/>
    <col min="13835" max="14079" width="9.140625" style="30"/>
    <col min="14080" max="14080" width="4.7109375" style="30" customWidth="1"/>
    <col min="14081" max="14081" width="6" style="30" bestFit="1" customWidth="1"/>
    <col min="14082" max="14082" width="46.7109375" style="30" customWidth="1"/>
    <col min="14083" max="14083" width="8.5703125" style="30" customWidth="1"/>
    <col min="14084" max="14084" width="4.7109375" style="30" bestFit="1" customWidth="1"/>
    <col min="14085" max="14085" width="8.7109375" style="30" customWidth="1"/>
    <col min="14086" max="14086" width="11.28515625" style="30" customWidth="1"/>
    <col min="14087" max="14087" width="13.140625" style="30" customWidth="1"/>
    <col min="14088" max="14088" width="9.140625" style="30"/>
    <col min="14089" max="14089" width="10.5703125" style="30" bestFit="1" customWidth="1"/>
    <col min="14090" max="14090" width="11.5703125" style="30" bestFit="1" customWidth="1"/>
    <col min="14091" max="14335" width="9.140625" style="30"/>
    <col min="14336" max="14336" width="4.7109375" style="30" customWidth="1"/>
    <col min="14337" max="14337" width="6" style="30" bestFit="1" customWidth="1"/>
    <col min="14338" max="14338" width="46.7109375" style="30" customWidth="1"/>
    <col min="14339" max="14339" width="8.5703125" style="30" customWidth="1"/>
    <col min="14340" max="14340" width="4.7109375" style="30" bestFit="1" customWidth="1"/>
    <col min="14341" max="14341" width="8.7109375" style="30" customWidth="1"/>
    <col min="14342" max="14342" width="11.28515625" style="30" customWidth="1"/>
    <col min="14343" max="14343" width="13.140625" style="30" customWidth="1"/>
    <col min="14344" max="14344" width="9.140625" style="30"/>
    <col min="14345" max="14345" width="10.5703125" style="30" bestFit="1" customWidth="1"/>
    <col min="14346" max="14346" width="11.5703125" style="30" bestFit="1" customWidth="1"/>
    <col min="14347" max="14591" width="9.140625" style="30"/>
    <col min="14592" max="14592" width="4.7109375" style="30" customWidth="1"/>
    <col min="14593" max="14593" width="6" style="30" bestFit="1" customWidth="1"/>
    <col min="14594" max="14594" width="46.7109375" style="30" customWidth="1"/>
    <col min="14595" max="14595" width="8.5703125" style="30" customWidth="1"/>
    <col min="14596" max="14596" width="4.7109375" style="30" bestFit="1" customWidth="1"/>
    <col min="14597" max="14597" width="8.7109375" style="30" customWidth="1"/>
    <col min="14598" max="14598" width="11.28515625" style="30" customWidth="1"/>
    <col min="14599" max="14599" width="13.140625" style="30" customWidth="1"/>
    <col min="14600" max="14600" width="9.140625" style="30"/>
    <col min="14601" max="14601" width="10.5703125" style="30" bestFit="1" customWidth="1"/>
    <col min="14602" max="14602" width="11.5703125" style="30" bestFit="1" customWidth="1"/>
    <col min="14603" max="14847" width="9.140625" style="30"/>
    <col min="14848" max="14848" width="4.7109375" style="30" customWidth="1"/>
    <col min="14849" max="14849" width="6" style="30" bestFit="1" customWidth="1"/>
    <col min="14850" max="14850" width="46.7109375" style="30" customWidth="1"/>
    <col min="14851" max="14851" width="8.5703125" style="30" customWidth="1"/>
    <col min="14852" max="14852" width="4.7109375" style="30" bestFit="1" customWidth="1"/>
    <col min="14853" max="14853" width="8.7109375" style="30" customWidth="1"/>
    <col min="14854" max="14854" width="11.28515625" style="30" customWidth="1"/>
    <col min="14855" max="14855" width="13.140625" style="30" customWidth="1"/>
    <col min="14856" max="14856" width="9.140625" style="30"/>
    <col min="14857" max="14857" width="10.5703125" style="30" bestFit="1" customWidth="1"/>
    <col min="14858" max="14858" width="11.5703125" style="30" bestFit="1" customWidth="1"/>
    <col min="14859" max="15103" width="9.140625" style="30"/>
    <col min="15104" max="15104" width="4.7109375" style="30" customWidth="1"/>
    <col min="15105" max="15105" width="6" style="30" bestFit="1" customWidth="1"/>
    <col min="15106" max="15106" width="46.7109375" style="30" customWidth="1"/>
    <col min="15107" max="15107" width="8.5703125" style="30" customWidth="1"/>
    <col min="15108" max="15108" width="4.7109375" style="30" bestFit="1" customWidth="1"/>
    <col min="15109" max="15109" width="8.7109375" style="30" customWidth="1"/>
    <col min="15110" max="15110" width="11.28515625" style="30" customWidth="1"/>
    <col min="15111" max="15111" width="13.140625" style="30" customWidth="1"/>
    <col min="15112" max="15112" width="9.140625" style="30"/>
    <col min="15113" max="15113" width="10.5703125" style="30" bestFit="1" customWidth="1"/>
    <col min="15114" max="15114" width="11.5703125" style="30" bestFit="1" customWidth="1"/>
    <col min="15115" max="15359" width="9.140625" style="30"/>
    <col min="15360" max="15360" width="4.7109375" style="30" customWidth="1"/>
    <col min="15361" max="15361" width="6" style="30" bestFit="1" customWidth="1"/>
    <col min="15362" max="15362" width="46.7109375" style="30" customWidth="1"/>
    <col min="15363" max="15363" width="8.5703125" style="30" customWidth="1"/>
    <col min="15364" max="15364" width="4.7109375" style="30" bestFit="1" customWidth="1"/>
    <col min="15365" max="15365" width="8.7109375" style="30" customWidth="1"/>
    <col min="15366" max="15366" width="11.28515625" style="30" customWidth="1"/>
    <col min="15367" max="15367" width="13.140625" style="30" customWidth="1"/>
    <col min="15368" max="15368" width="9.140625" style="30"/>
    <col min="15369" max="15369" width="10.5703125" style="30" bestFit="1" customWidth="1"/>
    <col min="15370" max="15370" width="11.5703125" style="30" bestFit="1" customWidth="1"/>
    <col min="15371" max="15615" width="9.140625" style="30"/>
    <col min="15616" max="15616" width="4.7109375" style="30" customWidth="1"/>
    <col min="15617" max="15617" width="6" style="30" bestFit="1" customWidth="1"/>
    <col min="15618" max="15618" width="46.7109375" style="30" customWidth="1"/>
    <col min="15619" max="15619" width="8.5703125" style="30" customWidth="1"/>
    <col min="15620" max="15620" width="4.7109375" style="30" bestFit="1" customWidth="1"/>
    <col min="15621" max="15621" width="8.7109375" style="30" customWidth="1"/>
    <col min="15622" max="15622" width="11.28515625" style="30" customWidth="1"/>
    <col min="15623" max="15623" width="13.140625" style="30" customWidth="1"/>
    <col min="15624" max="15624" width="9.140625" style="30"/>
    <col min="15625" max="15625" width="10.5703125" style="30" bestFit="1" customWidth="1"/>
    <col min="15626" max="15626" width="11.5703125" style="30" bestFit="1" customWidth="1"/>
    <col min="15627" max="15871" width="9.140625" style="30"/>
    <col min="15872" max="15872" width="4.7109375" style="30" customWidth="1"/>
    <col min="15873" max="15873" width="6" style="30" bestFit="1" customWidth="1"/>
    <col min="15874" max="15874" width="46.7109375" style="30" customWidth="1"/>
    <col min="15875" max="15875" width="8.5703125" style="30" customWidth="1"/>
    <col min="15876" max="15876" width="4.7109375" style="30" bestFit="1" customWidth="1"/>
    <col min="15877" max="15877" width="8.7109375" style="30" customWidth="1"/>
    <col min="15878" max="15878" width="11.28515625" style="30" customWidth="1"/>
    <col min="15879" max="15879" width="13.140625" style="30" customWidth="1"/>
    <col min="15880" max="15880" width="9.140625" style="30"/>
    <col min="15881" max="15881" width="10.5703125" style="30" bestFit="1" customWidth="1"/>
    <col min="15882" max="15882" width="11.5703125" style="30" bestFit="1" customWidth="1"/>
    <col min="15883" max="16127" width="9.140625" style="30"/>
    <col min="16128" max="16128" width="4.7109375" style="30" customWidth="1"/>
    <col min="16129" max="16129" width="6" style="30" bestFit="1" customWidth="1"/>
    <col min="16130" max="16130" width="46.7109375" style="30" customWidth="1"/>
    <col min="16131" max="16131" width="8.5703125" style="30" customWidth="1"/>
    <col min="16132" max="16132" width="4.7109375" style="30" bestFit="1" customWidth="1"/>
    <col min="16133" max="16133" width="8.7109375" style="30" customWidth="1"/>
    <col min="16134" max="16134" width="11.28515625" style="30" customWidth="1"/>
    <col min="16135" max="16135" width="13.140625" style="30" customWidth="1"/>
    <col min="16136" max="16136" width="9.140625" style="30"/>
    <col min="16137" max="16137" width="10.5703125" style="30" bestFit="1" customWidth="1"/>
    <col min="16138" max="16138" width="11.5703125" style="30" bestFit="1" customWidth="1"/>
    <col min="16139" max="16384" width="9.140625" style="30"/>
  </cols>
  <sheetData>
    <row r="1" spans="1:8" s="404" customFormat="1" ht="15.75" x14ac:dyDescent="0.2">
      <c r="A1" s="25" t="s">
        <v>448</v>
      </c>
      <c r="B1" s="66" t="s">
        <v>6</v>
      </c>
      <c r="C1" s="402"/>
      <c r="D1" s="402"/>
      <c r="E1" s="403"/>
    </row>
    <row r="2" spans="1:8" s="404" customFormat="1" ht="15.75" x14ac:dyDescent="0.2">
      <c r="A2" s="25" t="s">
        <v>449</v>
      </c>
      <c r="B2" s="66" t="s">
        <v>7</v>
      </c>
      <c r="C2" s="402"/>
      <c r="D2" s="402"/>
      <c r="E2" s="403"/>
    </row>
    <row r="3" spans="1:8" s="404" customFormat="1" ht="15.75" x14ac:dyDescent="0.2">
      <c r="A3" s="25" t="s">
        <v>558</v>
      </c>
      <c r="B3" s="66" t="s">
        <v>451</v>
      </c>
      <c r="C3" s="402"/>
      <c r="D3" s="402"/>
      <c r="E3" s="403"/>
    </row>
    <row r="4" spans="1:8" x14ac:dyDescent="0.2">
      <c r="A4" s="232"/>
      <c r="B4" s="66" t="s">
        <v>559</v>
      </c>
      <c r="C4" s="405"/>
      <c r="D4" s="405"/>
      <c r="E4" s="28"/>
    </row>
    <row r="5" spans="1:8" ht="76.5" x14ac:dyDescent="0.2">
      <c r="A5" s="406" t="s">
        <v>0</v>
      </c>
      <c r="B5" s="407" t="s">
        <v>34</v>
      </c>
      <c r="C5" s="408" t="s">
        <v>8</v>
      </c>
      <c r="D5" s="409" t="s">
        <v>9</v>
      </c>
      <c r="E5" s="410" t="s">
        <v>453</v>
      </c>
      <c r="F5" s="410" t="s">
        <v>39</v>
      </c>
    </row>
    <row r="6" spans="1:8" s="417" customFormat="1" x14ac:dyDescent="0.2">
      <c r="A6" s="430"/>
      <c r="B6" s="413"/>
      <c r="C6" s="414"/>
      <c r="D6" s="415"/>
      <c r="E6" s="414"/>
      <c r="F6" s="414"/>
    </row>
    <row r="7" spans="1:8" s="417" customFormat="1" x14ac:dyDescent="0.2">
      <c r="A7" s="418">
        <v>1</v>
      </c>
      <c r="B7" s="419" t="s">
        <v>487</v>
      </c>
      <c r="C7" s="420"/>
      <c r="D7" s="421"/>
      <c r="E7" s="420"/>
      <c r="F7" s="420"/>
    </row>
    <row r="8" spans="1:8" s="417" customFormat="1" ht="27.75" customHeight="1" x14ac:dyDescent="0.2">
      <c r="A8" s="418"/>
      <c r="B8" s="423" t="s">
        <v>560</v>
      </c>
      <c r="C8" s="420"/>
      <c r="D8" s="421"/>
      <c r="E8" s="420"/>
      <c r="F8" s="420"/>
    </row>
    <row r="9" spans="1:8" s="417" customFormat="1" x14ac:dyDescent="0.2">
      <c r="A9" s="418"/>
      <c r="B9" s="423"/>
      <c r="C9" s="420">
        <v>0.18105000000000002</v>
      </c>
      <c r="D9" s="425" t="s">
        <v>460</v>
      </c>
      <c r="E9" s="443"/>
      <c r="F9" s="420">
        <f>+C9*E9</f>
        <v>0</v>
      </c>
    </row>
    <row r="10" spans="1:8" s="417" customFormat="1" x14ac:dyDescent="0.2">
      <c r="A10" s="426"/>
      <c r="B10" s="427"/>
      <c r="C10" s="428"/>
      <c r="D10" s="429"/>
      <c r="E10" s="428"/>
      <c r="F10" s="428"/>
    </row>
    <row r="11" spans="1:8" s="417" customFormat="1" x14ac:dyDescent="0.2">
      <c r="A11" s="430"/>
      <c r="B11" s="413"/>
      <c r="C11" s="414"/>
      <c r="D11" s="415"/>
      <c r="E11" s="414"/>
      <c r="F11" s="414"/>
    </row>
    <row r="12" spans="1:8" s="417" customFormat="1" x14ac:dyDescent="0.2">
      <c r="A12" s="418">
        <f>1+A7</f>
        <v>2</v>
      </c>
      <c r="B12" s="419" t="s">
        <v>561</v>
      </c>
      <c r="C12" s="420"/>
      <c r="D12" s="421"/>
      <c r="E12" s="420"/>
      <c r="F12" s="420"/>
    </row>
    <row r="13" spans="1:8" s="417" customFormat="1" ht="51" x14ac:dyDescent="0.2">
      <c r="A13" s="418"/>
      <c r="B13" s="423" t="s">
        <v>562</v>
      </c>
      <c r="C13" s="420"/>
      <c r="D13" s="421"/>
      <c r="E13" s="420"/>
      <c r="F13" s="420"/>
    </row>
    <row r="14" spans="1:8" s="417" customFormat="1" x14ac:dyDescent="0.2">
      <c r="A14" s="418"/>
      <c r="B14" s="423"/>
      <c r="C14" s="420">
        <v>0.25950000000000001</v>
      </c>
      <c r="D14" s="421" t="s">
        <v>460</v>
      </c>
      <c r="E14" s="443"/>
      <c r="F14" s="420">
        <f>+C14*E14</f>
        <v>0</v>
      </c>
    </row>
    <row r="15" spans="1:8" s="417" customFormat="1" x14ac:dyDescent="0.2">
      <c r="A15" s="426"/>
      <c r="B15" s="427"/>
      <c r="C15" s="428"/>
      <c r="D15" s="429"/>
      <c r="E15" s="428"/>
      <c r="F15" s="428"/>
      <c r="H15" s="436"/>
    </row>
    <row r="16" spans="1:8" s="417" customFormat="1" x14ac:dyDescent="0.2">
      <c r="A16" s="430"/>
      <c r="B16" s="413"/>
      <c r="C16" s="414"/>
      <c r="D16" s="415"/>
      <c r="E16" s="414"/>
      <c r="F16" s="414"/>
    </row>
    <row r="17" spans="1:6" s="417" customFormat="1" x14ac:dyDescent="0.2">
      <c r="A17" s="418">
        <f>1+A12</f>
        <v>3</v>
      </c>
      <c r="B17" s="419" t="s">
        <v>563</v>
      </c>
      <c r="C17" s="420"/>
      <c r="D17" s="421"/>
      <c r="E17" s="420"/>
      <c r="F17" s="420"/>
    </row>
    <row r="18" spans="1:6" s="417" customFormat="1" ht="51" x14ac:dyDescent="0.2">
      <c r="A18" s="418"/>
      <c r="B18" s="423" t="s">
        <v>564</v>
      </c>
      <c r="C18" s="420"/>
      <c r="D18" s="421"/>
      <c r="E18" s="420"/>
      <c r="F18" s="420"/>
    </row>
    <row r="19" spans="1:6" s="417" customFormat="1" x14ac:dyDescent="0.2">
      <c r="A19" s="418"/>
      <c r="B19" s="423"/>
      <c r="C19" s="420">
        <v>0.36294000000000004</v>
      </c>
      <c r="D19" s="421" t="s">
        <v>460</v>
      </c>
      <c r="E19" s="443"/>
      <c r="F19" s="420">
        <f>+C19*E19</f>
        <v>0</v>
      </c>
    </row>
    <row r="20" spans="1:6" s="417" customFormat="1" x14ac:dyDescent="0.2">
      <c r="A20" s="426"/>
      <c r="B20" s="427"/>
      <c r="C20" s="428"/>
      <c r="D20" s="429"/>
      <c r="E20" s="428"/>
      <c r="F20" s="428"/>
    </row>
    <row r="21" spans="1:6" s="417" customFormat="1" x14ac:dyDescent="0.2">
      <c r="A21" s="430"/>
      <c r="B21" s="413"/>
      <c r="C21" s="414"/>
      <c r="D21" s="415"/>
      <c r="E21" s="414"/>
      <c r="F21" s="414"/>
    </row>
    <row r="22" spans="1:6" s="417" customFormat="1" x14ac:dyDescent="0.2">
      <c r="A22" s="418">
        <f>1+A17</f>
        <v>4</v>
      </c>
      <c r="B22" s="419" t="s">
        <v>565</v>
      </c>
      <c r="C22" s="420"/>
      <c r="D22" s="421"/>
      <c r="E22" s="420"/>
      <c r="F22" s="420"/>
    </row>
    <row r="23" spans="1:6" s="417" customFormat="1" ht="63.75" x14ac:dyDescent="0.2">
      <c r="A23" s="418"/>
      <c r="B23" s="423" t="s">
        <v>566</v>
      </c>
      <c r="C23" s="420"/>
      <c r="D23" s="421"/>
      <c r="E23" s="420"/>
      <c r="F23" s="420"/>
    </row>
    <row r="24" spans="1:6" s="417" customFormat="1" x14ac:dyDescent="0.2">
      <c r="A24" s="418"/>
      <c r="B24" s="423"/>
      <c r="C24" s="420">
        <v>0.2601</v>
      </c>
      <c r="D24" s="421" t="s">
        <v>460</v>
      </c>
      <c r="E24" s="443"/>
      <c r="F24" s="420">
        <f>+C24*E24</f>
        <v>0</v>
      </c>
    </row>
    <row r="25" spans="1:6" s="417" customFormat="1" x14ac:dyDescent="0.2">
      <c r="A25" s="426"/>
      <c r="B25" s="427"/>
      <c r="C25" s="428"/>
      <c r="D25" s="429"/>
      <c r="E25" s="428"/>
      <c r="F25" s="428"/>
    </row>
    <row r="26" spans="1:6" s="417" customFormat="1" x14ac:dyDescent="0.2">
      <c r="A26" s="430"/>
      <c r="B26" s="413"/>
      <c r="C26" s="414"/>
      <c r="D26" s="415"/>
      <c r="E26" s="414"/>
      <c r="F26" s="414"/>
    </row>
    <row r="27" spans="1:6" s="417" customFormat="1" x14ac:dyDescent="0.2">
      <c r="A27" s="418">
        <f>1+A22</f>
        <v>5</v>
      </c>
      <c r="B27" s="419" t="s">
        <v>567</v>
      </c>
      <c r="C27" s="420"/>
      <c r="D27" s="421"/>
      <c r="E27" s="420"/>
      <c r="F27" s="420"/>
    </row>
    <row r="28" spans="1:6" s="417" customFormat="1" ht="51" x14ac:dyDescent="0.2">
      <c r="A28" s="418"/>
      <c r="B28" s="423" t="s">
        <v>568</v>
      </c>
      <c r="C28" s="420"/>
      <c r="D28" s="421"/>
      <c r="E28" s="420"/>
      <c r="F28" s="420"/>
    </row>
    <row r="29" spans="1:6" s="417" customFormat="1" x14ac:dyDescent="0.2">
      <c r="A29" s="418"/>
      <c r="B29" s="423"/>
      <c r="C29" s="420">
        <v>0.129</v>
      </c>
      <c r="D29" s="421" t="s">
        <v>460</v>
      </c>
      <c r="E29" s="443"/>
      <c r="F29" s="420">
        <f>+C29*E29</f>
        <v>0</v>
      </c>
    </row>
    <row r="30" spans="1:6" s="417" customFormat="1" x14ac:dyDescent="0.2">
      <c r="A30" s="426"/>
      <c r="B30" s="427"/>
      <c r="C30" s="428"/>
      <c r="D30" s="429"/>
      <c r="E30" s="428"/>
      <c r="F30" s="428"/>
    </row>
    <row r="31" spans="1:6" s="417" customFormat="1" x14ac:dyDescent="0.2">
      <c r="A31" s="430"/>
      <c r="B31" s="413"/>
      <c r="C31" s="414"/>
      <c r="D31" s="415"/>
      <c r="E31" s="414"/>
      <c r="F31" s="414"/>
    </row>
    <row r="32" spans="1:6" s="417" customFormat="1" x14ac:dyDescent="0.2">
      <c r="A32" s="418">
        <f>1+A27</f>
        <v>6</v>
      </c>
      <c r="B32" s="419" t="s">
        <v>569</v>
      </c>
      <c r="C32" s="420"/>
      <c r="D32" s="421"/>
      <c r="E32" s="437"/>
      <c r="F32" s="437"/>
    </row>
    <row r="33" spans="1:8" s="417" customFormat="1" x14ac:dyDescent="0.2">
      <c r="A33" s="418"/>
      <c r="B33" s="423" t="s">
        <v>570</v>
      </c>
      <c r="C33" s="420"/>
      <c r="D33" s="421"/>
      <c r="E33" s="437"/>
      <c r="F33" s="437"/>
    </row>
    <row r="34" spans="1:8" s="417" customFormat="1" x14ac:dyDescent="0.2">
      <c r="A34" s="426"/>
      <c r="B34" s="427"/>
      <c r="C34" s="428"/>
      <c r="D34" s="429"/>
      <c r="E34" s="428"/>
      <c r="F34" s="428"/>
    </row>
    <row r="35" spans="1:8" s="417" customFormat="1" x14ac:dyDescent="0.2">
      <c r="A35" s="430"/>
      <c r="B35" s="413"/>
      <c r="C35" s="414"/>
      <c r="D35" s="415"/>
      <c r="E35" s="414"/>
      <c r="F35" s="414"/>
    </row>
    <row r="36" spans="1:8" s="417" customFormat="1" x14ac:dyDescent="0.2">
      <c r="A36" s="418">
        <f>1+A32</f>
        <v>7</v>
      </c>
      <c r="B36" s="419" t="s">
        <v>571</v>
      </c>
      <c r="C36" s="420"/>
      <c r="D36" s="421"/>
      <c r="E36" s="420"/>
      <c r="F36" s="420"/>
    </row>
    <row r="37" spans="1:8" s="417" customFormat="1" ht="25.5" x14ac:dyDescent="0.2">
      <c r="A37" s="418"/>
      <c r="B37" s="423" t="s">
        <v>572</v>
      </c>
      <c r="C37" s="420"/>
      <c r="D37" s="421"/>
      <c r="E37" s="420"/>
      <c r="F37" s="420"/>
    </row>
    <row r="38" spans="1:8" s="417" customFormat="1" x14ac:dyDescent="0.2">
      <c r="A38" s="418"/>
      <c r="B38" s="423"/>
      <c r="C38" s="420">
        <v>0.56100000000000005</v>
      </c>
      <c r="D38" s="425" t="s">
        <v>466</v>
      </c>
      <c r="E38" s="443"/>
      <c r="F38" s="420">
        <f>+C38*E38</f>
        <v>0</v>
      </c>
    </row>
    <row r="39" spans="1:8" s="417" customFormat="1" x14ac:dyDescent="0.2">
      <c r="A39" s="426"/>
      <c r="B39" s="427"/>
      <c r="C39" s="428"/>
      <c r="D39" s="429"/>
      <c r="E39" s="428"/>
      <c r="F39" s="428"/>
    </row>
    <row r="40" spans="1:8" s="417" customFormat="1" x14ac:dyDescent="0.2">
      <c r="A40" s="430"/>
      <c r="B40" s="413"/>
      <c r="C40" s="414"/>
      <c r="D40" s="415"/>
      <c r="E40" s="414"/>
      <c r="F40" s="414"/>
    </row>
    <row r="41" spans="1:8" s="417" customFormat="1" x14ac:dyDescent="0.2">
      <c r="A41" s="418">
        <f>1+A36</f>
        <v>8</v>
      </c>
      <c r="B41" s="419" t="s">
        <v>573</v>
      </c>
      <c r="C41" s="420"/>
      <c r="D41" s="421"/>
      <c r="E41" s="420"/>
      <c r="F41" s="420"/>
    </row>
    <row r="42" spans="1:8" s="417" customFormat="1" ht="25.5" x14ac:dyDescent="0.2">
      <c r="A42" s="418"/>
      <c r="B42" s="423" t="s">
        <v>574</v>
      </c>
      <c r="C42" s="420"/>
      <c r="D42" s="421"/>
      <c r="E42" s="420"/>
      <c r="F42" s="420"/>
    </row>
    <row r="43" spans="1:8" s="417" customFormat="1" x14ac:dyDescent="0.2">
      <c r="A43" s="418"/>
      <c r="B43" s="423"/>
      <c r="C43" s="420">
        <v>5.5040000000000013</v>
      </c>
      <c r="D43" s="425" t="s">
        <v>466</v>
      </c>
      <c r="E43" s="443"/>
      <c r="F43" s="420">
        <f>+C43*E43</f>
        <v>0</v>
      </c>
    </row>
    <row r="44" spans="1:8" s="417" customFormat="1" x14ac:dyDescent="0.2">
      <c r="A44" s="426"/>
      <c r="B44" s="427"/>
      <c r="C44" s="428"/>
      <c r="D44" s="429"/>
      <c r="E44" s="428"/>
      <c r="F44" s="428"/>
      <c r="H44" s="436"/>
    </row>
    <row r="45" spans="1:8" s="417" customFormat="1" x14ac:dyDescent="0.2">
      <c r="A45" s="430"/>
      <c r="B45" s="413"/>
      <c r="C45" s="414"/>
      <c r="D45" s="415"/>
      <c r="E45" s="414"/>
      <c r="F45" s="414"/>
    </row>
    <row r="46" spans="1:8" s="417" customFormat="1" x14ac:dyDescent="0.2">
      <c r="A46" s="418">
        <f>1+A41</f>
        <v>9</v>
      </c>
      <c r="B46" s="419" t="s">
        <v>575</v>
      </c>
      <c r="C46" s="420"/>
      <c r="D46" s="421"/>
      <c r="E46" s="437"/>
      <c r="F46" s="437"/>
    </row>
    <row r="47" spans="1:8" s="417" customFormat="1" ht="63.75" x14ac:dyDescent="0.2">
      <c r="A47" s="418"/>
      <c r="B47" s="423" t="s">
        <v>576</v>
      </c>
      <c r="C47" s="420"/>
      <c r="D47" s="421"/>
      <c r="E47" s="437"/>
      <c r="F47" s="437"/>
    </row>
    <row r="48" spans="1:8" s="417" customFormat="1" x14ac:dyDescent="0.2">
      <c r="A48" s="418"/>
      <c r="B48" s="423"/>
      <c r="C48" s="420">
        <v>1.734</v>
      </c>
      <c r="D48" s="421" t="s">
        <v>466</v>
      </c>
      <c r="E48" s="443"/>
      <c r="F48" s="420">
        <f>+C48*E48</f>
        <v>0</v>
      </c>
    </row>
    <row r="49" spans="1:8" s="417" customFormat="1" x14ac:dyDescent="0.2">
      <c r="A49" s="426"/>
      <c r="B49" s="427"/>
      <c r="C49" s="428"/>
      <c r="D49" s="429"/>
      <c r="E49" s="428"/>
      <c r="F49" s="428"/>
    </row>
    <row r="50" spans="1:8" s="417" customFormat="1" x14ac:dyDescent="0.2">
      <c r="A50" s="430"/>
      <c r="B50" s="413"/>
      <c r="C50" s="414"/>
      <c r="D50" s="415"/>
      <c r="E50" s="414"/>
      <c r="F50" s="414"/>
    </row>
    <row r="51" spans="1:8" s="417" customFormat="1" x14ac:dyDescent="0.2">
      <c r="A51" s="418">
        <f>1+A46</f>
        <v>10</v>
      </c>
      <c r="B51" s="419" t="s">
        <v>577</v>
      </c>
      <c r="C51" s="420"/>
      <c r="D51" s="421"/>
      <c r="E51" s="420"/>
      <c r="F51" s="420"/>
    </row>
    <row r="52" spans="1:8" s="417" customFormat="1" ht="25.5" x14ac:dyDescent="0.2">
      <c r="A52" s="418"/>
      <c r="B52" s="423" t="s">
        <v>518</v>
      </c>
      <c r="C52" s="420"/>
      <c r="D52" s="421"/>
      <c r="E52" s="420"/>
      <c r="F52" s="420"/>
    </row>
    <row r="53" spans="1:8" s="417" customFormat="1" x14ac:dyDescent="0.2">
      <c r="A53" s="418"/>
      <c r="B53" s="423"/>
      <c r="C53" s="420">
        <v>0.81600000000000006</v>
      </c>
      <c r="D53" s="425" t="s">
        <v>466</v>
      </c>
      <c r="E53" s="443"/>
      <c r="F53" s="420">
        <f>+C53*E53</f>
        <v>0</v>
      </c>
    </row>
    <row r="54" spans="1:8" s="417" customFormat="1" x14ac:dyDescent="0.2">
      <c r="A54" s="426"/>
      <c r="B54" s="427"/>
      <c r="C54" s="428"/>
      <c r="D54" s="429"/>
      <c r="E54" s="428"/>
      <c r="F54" s="428"/>
    </row>
    <row r="55" spans="1:8" s="417" customFormat="1" x14ac:dyDescent="0.2">
      <c r="A55" s="430"/>
      <c r="B55" s="413"/>
      <c r="C55" s="414"/>
      <c r="D55" s="415"/>
      <c r="E55" s="414"/>
      <c r="F55" s="414"/>
    </row>
    <row r="56" spans="1:8" s="417" customFormat="1" x14ac:dyDescent="0.2">
      <c r="A56" s="418">
        <f>1+A51</f>
        <v>11</v>
      </c>
      <c r="B56" s="419" t="s">
        <v>578</v>
      </c>
      <c r="C56" s="420"/>
      <c r="D56" s="421"/>
      <c r="E56" s="420"/>
      <c r="F56" s="420"/>
    </row>
    <row r="57" spans="1:8" s="417" customFormat="1" ht="25.5" x14ac:dyDescent="0.2">
      <c r="A57" s="418"/>
      <c r="B57" s="423" t="s">
        <v>579</v>
      </c>
      <c r="C57" s="420"/>
      <c r="D57" s="421"/>
      <c r="E57" s="420"/>
      <c r="F57" s="420"/>
    </row>
    <row r="58" spans="1:8" s="417" customFormat="1" x14ac:dyDescent="0.2">
      <c r="A58" s="418"/>
      <c r="B58" s="423"/>
      <c r="C58" s="420">
        <v>0.28900000000000003</v>
      </c>
      <c r="D58" s="425" t="s">
        <v>466</v>
      </c>
      <c r="E58" s="443"/>
      <c r="F58" s="420">
        <f>+C58*E58</f>
        <v>0</v>
      </c>
    </row>
    <row r="59" spans="1:8" s="417" customFormat="1" x14ac:dyDescent="0.2">
      <c r="A59" s="426"/>
      <c r="B59" s="427"/>
      <c r="C59" s="428"/>
      <c r="D59" s="429"/>
      <c r="E59" s="428"/>
      <c r="F59" s="428"/>
      <c r="H59" s="436"/>
    </row>
    <row r="60" spans="1:8" s="417" customFormat="1" x14ac:dyDescent="0.2">
      <c r="A60" s="430"/>
      <c r="B60" s="413"/>
      <c r="C60" s="414"/>
      <c r="D60" s="415"/>
      <c r="E60" s="414"/>
      <c r="F60" s="414"/>
    </row>
    <row r="61" spans="1:8" s="417" customFormat="1" x14ac:dyDescent="0.2">
      <c r="A61" s="418">
        <f>1+A56</f>
        <v>12</v>
      </c>
      <c r="B61" s="419" t="s">
        <v>580</v>
      </c>
      <c r="C61" s="420"/>
      <c r="D61" s="421"/>
      <c r="E61" s="420"/>
      <c r="F61" s="420"/>
    </row>
    <row r="62" spans="1:8" s="417" customFormat="1" ht="51" x14ac:dyDescent="0.2">
      <c r="A62" s="418"/>
      <c r="B62" s="423" t="s">
        <v>581</v>
      </c>
      <c r="C62" s="420"/>
      <c r="D62" s="421"/>
      <c r="E62" s="420"/>
      <c r="F62" s="420"/>
    </row>
    <row r="63" spans="1:8" s="417" customFormat="1" x14ac:dyDescent="0.2">
      <c r="A63" s="418"/>
      <c r="B63" s="423"/>
      <c r="C63" s="420">
        <v>1</v>
      </c>
      <c r="D63" s="421" t="s">
        <v>137</v>
      </c>
      <c r="E63" s="443"/>
      <c r="F63" s="420">
        <f>+C63*E63</f>
        <v>0</v>
      </c>
    </row>
    <row r="64" spans="1:8" s="417" customFormat="1" x14ac:dyDescent="0.2">
      <c r="A64" s="426"/>
      <c r="B64" s="427"/>
      <c r="C64" s="428"/>
      <c r="D64" s="429"/>
      <c r="E64" s="428"/>
      <c r="F64" s="428"/>
    </row>
    <row r="65" spans="1:6" s="417" customFormat="1" x14ac:dyDescent="0.2">
      <c r="A65" s="430"/>
      <c r="B65" s="413"/>
      <c r="C65" s="414"/>
      <c r="D65" s="415"/>
      <c r="E65" s="414"/>
      <c r="F65" s="414"/>
    </row>
    <row r="66" spans="1:6" s="417" customFormat="1" x14ac:dyDescent="0.2">
      <c r="A66" s="418">
        <f>1+A61</f>
        <v>13</v>
      </c>
      <c r="B66" s="419" t="s">
        <v>582</v>
      </c>
      <c r="C66" s="420"/>
      <c r="D66" s="421"/>
      <c r="E66" s="420"/>
      <c r="F66" s="420"/>
    </row>
    <row r="67" spans="1:6" s="417" customFormat="1" ht="51" x14ac:dyDescent="0.2">
      <c r="A67" s="418"/>
      <c r="B67" s="423" t="s">
        <v>583</v>
      </c>
      <c r="C67" s="420"/>
      <c r="D67" s="421"/>
      <c r="E67" s="420"/>
      <c r="F67" s="420"/>
    </row>
    <row r="68" spans="1:6" s="417" customFormat="1" x14ac:dyDescent="0.2">
      <c r="A68" s="418"/>
      <c r="B68" s="423"/>
      <c r="C68" s="420">
        <v>3.226</v>
      </c>
      <c r="D68" s="421" t="s">
        <v>466</v>
      </c>
      <c r="E68" s="443"/>
      <c r="F68" s="420">
        <f>+C68*E68</f>
        <v>0</v>
      </c>
    </row>
    <row r="69" spans="1:6" s="417" customFormat="1" x14ac:dyDescent="0.2">
      <c r="A69" s="426"/>
      <c r="B69" s="427"/>
      <c r="C69" s="428"/>
      <c r="D69" s="429"/>
      <c r="E69" s="428"/>
      <c r="F69" s="428"/>
    </row>
    <row r="70" spans="1:6" s="417" customFormat="1" x14ac:dyDescent="0.2">
      <c r="A70" s="430"/>
      <c r="B70" s="413"/>
      <c r="C70" s="414"/>
      <c r="D70" s="415"/>
      <c r="E70" s="414"/>
      <c r="F70" s="414"/>
    </row>
    <row r="71" spans="1:6" s="417" customFormat="1" x14ac:dyDescent="0.2">
      <c r="A71" s="418">
        <f>1+A66</f>
        <v>14</v>
      </c>
      <c r="B71" s="419" t="s">
        <v>527</v>
      </c>
      <c r="C71" s="420"/>
      <c r="D71" s="421"/>
      <c r="E71" s="420"/>
      <c r="F71" s="420"/>
    </row>
    <row r="72" spans="1:6" s="417" customFormat="1" x14ac:dyDescent="0.2">
      <c r="A72" s="418"/>
      <c r="B72" s="423" t="s">
        <v>528</v>
      </c>
      <c r="C72" s="420"/>
      <c r="D72" s="421"/>
      <c r="E72" s="420"/>
      <c r="F72" s="420"/>
    </row>
    <row r="73" spans="1:6" s="417" customFormat="1" x14ac:dyDescent="0.2">
      <c r="A73" s="418"/>
      <c r="B73" s="423"/>
      <c r="C73" s="420">
        <v>3.226</v>
      </c>
      <c r="D73" s="421" t="s">
        <v>466</v>
      </c>
      <c r="E73" s="443"/>
      <c r="F73" s="420">
        <f>+C73*E73</f>
        <v>0</v>
      </c>
    </row>
    <row r="74" spans="1:6" s="417" customFormat="1" x14ac:dyDescent="0.2">
      <c r="A74" s="426"/>
      <c r="B74" s="427"/>
      <c r="C74" s="428"/>
      <c r="D74" s="429"/>
      <c r="E74" s="428"/>
      <c r="F74" s="428"/>
    </row>
    <row r="75" spans="1:6" s="417" customFormat="1" x14ac:dyDescent="0.2">
      <c r="A75" s="430"/>
      <c r="B75" s="413"/>
      <c r="C75" s="414"/>
      <c r="D75" s="415"/>
      <c r="E75" s="414"/>
      <c r="F75" s="414"/>
    </row>
    <row r="76" spans="1:6" s="417" customFormat="1" x14ac:dyDescent="0.2">
      <c r="A76" s="418">
        <f>1+A71</f>
        <v>15</v>
      </c>
      <c r="B76" s="419" t="s">
        <v>535</v>
      </c>
      <c r="C76" s="420"/>
      <c r="D76" s="421"/>
      <c r="E76" s="420"/>
      <c r="F76" s="420"/>
    </row>
    <row r="77" spans="1:6" s="417" customFormat="1" x14ac:dyDescent="0.2">
      <c r="A77" s="418"/>
      <c r="B77" s="423" t="s">
        <v>536</v>
      </c>
      <c r="C77" s="420"/>
      <c r="D77" s="421"/>
      <c r="E77" s="420"/>
      <c r="F77" s="420"/>
    </row>
    <row r="78" spans="1:6" s="417" customFormat="1" x14ac:dyDescent="0.2">
      <c r="A78" s="418"/>
      <c r="B78" s="423"/>
      <c r="C78" s="420">
        <v>10</v>
      </c>
      <c r="D78" s="421" t="s">
        <v>412</v>
      </c>
      <c r="E78" s="443"/>
      <c r="F78" s="420">
        <f>+C78*E78</f>
        <v>0</v>
      </c>
    </row>
    <row r="79" spans="1:6" s="417" customFormat="1" x14ac:dyDescent="0.2">
      <c r="A79" s="426"/>
      <c r="B79" s="427"/>
      <c r="C79" s="428"/>
      <c r="D79" s="429"/>
      <c r="E79" s="428"/>
      <c r="F79" s="428"/>
    </row>
    <row r="80" spans="1:6" s="417" customFormat="1" x14ac:dyDescent="0.2">
      <c r="A80" s="249"/>
      <c r="B80" s="250" t="s">
        <v>2</v>
      </c>
      <c r="C80" s="251"/>
      <c r="D80" s="252"/>
      <c r="E80" s="253" t="s">
        <v>41</v>
      </c>
      <c r="F80" s="253">
        <f>SUM(F6:F79)</f>
        <v>0</v>
      </c>
    </row>
    <row r="81" spans="1:6" x14ac:dyDescent="0.2">
      <c r="A81" s="439"/>
      <c r="B81" s="433"/>
      <c r="C81" s="440"/>
      <c r="D81" s="440"/>
      <c r="E81" s="229"/>
      <c r="F81" s="229"/>
    </row>
  </sheetData>
  <sheetProtection algorithmName="SHA-512" hashValue="OUS7CF3Qn6z8gh3FWc6ExMhbmNOGl1VpAszhgJmphKM9C5D7SANyv5sMdtwDf2pCwyY1rLqhnSdhK7APvuIUeA==" saltValue="SzGzzBNv2NzQREWD1gRL4w==" spinCount="100000" sheet="1" objects="1" scenarios="1"/>
  <pageMargins left="0.70866141732283472" right="0.27083333333333331" top="0.74803149606299213" bottom="0.74803149606299213" header="0.31496062992125984" footer="0.31496062992125984"/>
  <pageSetup paperSize="9" orientation="portrait" horizontalDpi="1200" verticalDpi="1200" r:id="rId1"/>
  <headerFooter>
    <oddHeader>&amp;LENERGETIKA LJUBLJANA d.o.o.&amp;RENLJ-SIR-39/26</oddHeader>
    <oddFooter>&amp;C&amp;P / &amp;N</oddFooter>
  </headerFooter>
  <rowBreaks count="2" manualBreakCount="2">
    <brk id="34" max="16383" man="1"/>
    <brk id="6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72D2C-814A-4930-A627-6DD27A76265F}">
  <sheetPr>
    <tabColor rgb="FFFFC000"/>
  </sheetPr>
  <dimension ref="A1:K30"/>
  <sheetViews>
    <sheetView topLeftCell="A6" zoomScaleNormal="100" zoomScaleSheetLayoutView="100" workbookViewId="0">
      <selection activeCell="E11" sqref="E11"/>
    </sheetView>
  </sheetViews>
  <sheetFormatPr defaultRowHeight="12.75" x14ac:dyDescent="0.2"/>
  <cols>
    <col min="1" max="1" width="5" style="444" customWidth="1"/>
    <col min="2" max="2" width="48.5703125" style="458" customWidth="1"/>
    <col min="3" max="3" width="6.5703125" style="444" customWidth="1"/>
    <col min="4" max="4" width="4.42578125" style="444" customWidth="1"/>
    <col min="5" max="5" width="13.28515625" style="437" customWidth="1"/>
    <col min="6" max="6" width="13.85546875" style="437" customWidth="1"/>
    <col min="7" max="7" width="9.140625" style="444"/>
    <col min="8" max="8" width="10.140625" style="444" customWidth="1"/>
    <col min="9" max="10" width="9.140625" style="444"/>
    <col min="11" max="11" width="9.140625" style="437"/>
    <col min="12" max="256" width="9.140625" style="444"/>
    <col min="257" max="257" width="3.5703125" style="444" customWidth="1"/>
    <col min="258" max="258" width="48.5703125" style="444" customWidth="1"/>
    <col min="259" max="259" width="6.5703125" style="444" customWidth="1"/>
    <col min="260" max="260" width="4.28515625" style="444" customWidth="1"/>
    <col min="261" max="261" width="8" style="444" customWidth="1"/>
    <col min="262" max="262" width="8.85546875" style="444" customWidth="1"/>
    <col min="263" max="263" width="9.140625" style="444"/>
    <col min="264" max="264" width="10.140625" style="444" customWidth="1"/>
    <col min="265" max="512" width="9.140625" style="444"/>
    <col min="513" max="513" width="3.5703125" style="444" customWidth="1"/>
    <col min="514" max="514" width="48.5703125" style="444" customWidth="1"/>
    <col min="515" max="515" width="6.5703125" style="444" customWidth="1"/>
    <col min="516" max="516" width="4.28515625" style="444" customWidth="1"/>
    <col min="517" max="517" width="8" style="444" customWidth="1"/>
    <col min="518" max="518" width="8.85546875" style="444" customWidth="1"/>
    <col min="519" max="519" width="9.140625" style="444"/>
    <col min="520" max="520" width="10.140625" style="444" customWidth="1"/>
    <col min="521" max="768" width="9.140625" style="444"/>
    <col min="769" max="769" width="3.5703125" style="444" customWidth="1"/>
    <col min="770" max="770" width="48.5703125" style="444" customWidth="1"/>
    <col min="771" max="771" width="6.5703125" style="444" customWidth="1"/>
    <col min="772" max="772" width="4.28515625" style="444" customWidth="1"/>
    <col min="773" max="773" width="8" style="444" customWidth="1"/>
    <col min="774" max="774" width="8.85546875" style="444" customWidth="1"/>
    <col min="775" max="775" width="9.140625" style="444"/>
    <col min="776" max="776" width="10.140625" style="444" customWidth="1"/>
    <col min="777" max="1024" width="9.140625" style="444"/>
    <col min="1025" max="1025" width="3.5703125" style="444" customWidth="1"/>
    <col min="1026" max="1026" width="48.5703125" style="444" customWidth="1"/>
    <col min="1027" max="1027" width="6.5703125" style="444" customWidth="1"/>
    <col min="1028" max="1028" width="4.28515625" style="444" customWidth="1"/>
    <col min="1029" max="1029" width="8" style="444" customWidth="1"/>
    <col min="1030" max="1030" width="8.85546875" style="444" customWidth="1"/>
    <col min="1031" max="1031" width="9.140625" style="444"/>
    <col min="1032" max="1032" width="10.140625" style="444" customWidth="1"/>
    <col min="1033" max="1280" width="9.140625" style="444"/>
    <col min="1281" max="1281" width="3.5703125" style="444" customWidth="1"/>
    <col min="1282" max="1282" width="48.5703125" style="444" customWidth="1"/>
    <col min="1283" max="1283" width="6.5703125" style="444" customWidth="1"/>
    <col min="1284" max="1284" width="4.28515625" style="444" customWidth="1"/>
    <col min="1285" max="1285" width="8" style="444" customWidth="1"/>
    <col min="1286" max="1286" width="8.85546875" style="444" customWidth="1"/>
    <col min="1287" max="1287" width="9.140625" style="444"/>
    <col min="1288" max="1288" width="10.140625" style="444" customWidth="1"/>
    <col min="1289" max="1536" width="9.140625" style="444"/>
    <col min="1537" max="1537" width="3.5703125" style="444" customWidth="1"/>
    <col min="1538" max="1538" width="48.5703125" style="444" customWidth="1"/>
    <col min="1539" max="1539" width="6.5703125" style="444" customWidth="1"/>
    <col min="1540" max="1540" width="4.28515625" style="444" customWidth="1"/>
    <col min="1541" max="1541" width="8" style="444" customWidth="1"/>
    <col min="1542" max="1542" width="8.85546875" style="444" customWidth="1"/>
    <col min="1543" max="1543" width="9.140625" style="444"/>
    <col min="1544" max="1544" width="10.140625" style="444" customWidth="1"/>
    <col min="1545" max="1792" width="9.140625" style="444"/>
    <col min="1793" max="1793" width="3.5703125" style="444" customWidth="1"/>
    <col min="1794" max="1794" width="48.5703125" style="444" customWidth="1"/>
    <col min="1795" max="1795" width="6.5703125" style="444" customWidth="1"/>
    <col min="1796" max="1796" width="4.28515625" style="444" customWidth="1"/>
    <col min="1797" max="1797" width="8" style="444" customWidth="1"/>
    <col min="1798" max="1798" width="8.85546875" style="444" customWidth="1"/>
    <col min="1799" max="1799" width="9.140625" style="444"/>
    <col min="1800" max="1800" width="10.140625" style="444" customWidth="1"/>
    <col min="1801" max="2048" width="9.140625" style="444"/>
    <col min="2049" max="2049" width="3.5703125" style="444" customWidth="1"/>
    <col min="2050" max="2050" width="48.5703125" style="444" customWidth="1"/>
    <col min="2051" max="2051" width="6.5703125" style="444" customWidth="1"/>
    <col min="2052" max="2052" width="4.28515625" style="444" customWidth="1"/>
    <col min="2053" max="2053" width="8" style="444" customWidth="1"/>
    <col min="2054" max="2054" width="8.85546875" style="444" customWidth="1"/>
    <col min="2055" max="2055" width="9.140625" style="444"/>
    <col min="2056" max="2056" width="10.140625" style="444" customWidth="1"/>
    <col min="2057" max="2304" width="9.140625" style="444"/>
    <col min="2305" max="2305" width="3.5703125" style="444" customWidth="1"/>
    <col min="2306" max="2306" width="48.5703125" style="444" customWidth="1"/>
    <col min="2307" max="2307" width="6.5703125" style="444" customWidth="1"/>
    <col min="2308" max="2308" width="4.28515625" style="444" customWidth="1"/>
    <col min="2309" max="2309" width="8" style="444" customWidth="1"/>
    <col min="2310" max="2310" width="8.85546875" style="444" customWidth="1"/>
    <col min="2311" max="2311" width="9.140625" style="444"/>
    <col min="2312" max="2312" width="10.140625" style="444" customWidth="1"/>
    <col min="2313" max="2560" width="9.140625" style="444"/>
    <col min="2561" max="2561" width="3.5703125" style="444" customWidth="1"/>
    <col min="2562" max="2562" width="48.5703125" style="444" customWidth="1"/>
    <col min="2563" max="2563" width="6.5703125" style="444" customWidth="1"/>
    <col min="2564" max="2564" width="4.28515625" style="444" customWidth="1"/>
    <col min="2565" max="2565" width="8" style="444" customWidth="1"/>
    <col min="2566" max="2566" width="8.85546875" style="444" customWidth="1"/>
    <col min="2567" max="2567" width="9.140625" style="444"/>
    <col min="2568" max="2568" width="10.140625" style="444" customWidth="1"/>
    <col min="2569" max="2816" width="9.140625" style="444"/>
    <col min="2817" max="2817" width="3.5703125" style="444" customWidth="1"/>
    <col min="2818" max="2818" width="48.5703125" style="444" customWidth="1"/>
    <col min="2819" max="2819" width="6.5703125" style="444" customWidth="1"/>
    <col min="2820" max="2820" width="4.28515625" style="444" customWidth="1"/>
    <col min="2821" max="2821" width="8" style="444" customWidth="1"/>
    <col min="2822" max="2822" width="8.85546875" style="444" customWidth="1"/>
    <col min="2823" max="2823" width="9.140625" style="444"/>
    <col min="2824" max="2824" width="10.140625" style="444" customWidth="1"/>
    <col min="2825" max="3072" width="9.140625" style="444"/>
    <col min="3073" max="3073" width="3.5703125" style="444" customWidth="1"/>
    <col min="3074" max="3074" width="48.5703125" style="444" customWidth="1"/>
    <col min="3075" max="3075" width="6.5703125" style="444" customWidth="1"/>
    <col min="3076" max="3076" width="4.28515625" style="444" customWidth="1"/>
    <col min="3077" max="3077" width="8" style="444" customWidth="1"/>
    <col min="3078" max="3078" width="8.85546875" style="444" customWidth="1"/>
    <col min="3079" max="3079" width="9.140625" style="444"/>
    <col min="3080" max="3080" width="10.140625" style="444" customWidth="1"/>
    <col min="3081" max="3328" width="9.140625" style="444"/>
    <col min="3329" max="3329" width="3.5703125" style="444" customWidth="1"/>
    <col min="3330" max="3330" width="48.5703125" style="444" customWidth="1"/>
    <col min="3331" max="3331" width="6.5703125" style="444" customWidth="1"/>
    <col min="3332" max="3332" width="4.28515625" style="444" customWidth="1"/>
    <col min="3333" max="3333" width="8" style="444" customWidth="1"/>
    <col min="3334" max="3334" width="8.85546875" style="444" customWidth="1"/>
    <col min="3335" max="3335" width="9.140625" style="444"/>
    <col min="3336" max="3336" width="10.140625" style="444" customWidth="1"/>
    <col min="3337" max="3584" width="9.140625" style="444"/>
    <col min="3585" max="3585" width="3.5703125" style="444" customWidth="1"/>
    <col min="3586" max="3586" width="48.5703125" style="444" customWidth="1"/>
    <col min="3587" max="3587" width="6.5703125" style="444" customWidth="1"/>
    <col min="3588" max="3588" width="4.28515625" style="444" customWidth="1"/>
    <col min="3589" max="3589" width="8" style="444" customWidth="1"/>
    <col min="3590" max="3590" width="8.85546875" style="444" customWidth="1"/>
    <col min="3591" max="3591" width="9.140625" style="444"/>
    <col min="3592" max="3592" width="10.140625" style="444" customWidth="1"/>
    <col min="3593" max="3840" width="9.140625" style="444"/>
    <col min="3841" max="3841" width="3.5703125" style="444" customWidth="1"/>
    <col min="3842" max="3842" width="48.5703125" style="444" customWidth="1"/>
    <col min="3843" max="3843" width="6.5703125" style="444" customWidth="1"/>
    <col min="3844" max="3844" width="4.28515625" style="444" customWidth="1"/>
    <col min="3845" max="3845" width="8" style="444" customWidth="1"/>
    <col min="3846" max="3846" width="8.85546875" style="444" customWidth="1"/>
    <col min="3847" max="3847" width="9.140625" style="444"/>
    <col min="3848" max="3848" width="10.140625" style="444" customWidth="1"/>
    <col min="3849" max="4096" width="9.140625" style="444"/>
    <col min="4097" max="4097" width="3.5703125" style="444" customWidth="1"/>
    <col min="4098" max="4098" width="48.5703125" style="444" customWidth="1"/>
    <col min="4099" max="4099" width="6.5703125" style="444" customWidth="1"/>
    <col min="4100" max="4100" width="4.28515625" style="444" customWidth="1"/>
    <col min="4101" max="4101" width="8" style="444" customWidth="1"/>
    <col min="4102" max="4102" width="8.85546875" style="444" customWidth="1"/>
    <col min="4103" max="4103" width="9.140625" style="444"/>
    <col min="4104" max="4104" width="10.140625" style="444" customWidth="1"/>
    <col min="4105" max="4352" width="9.140625" style="444"/>
    <col min="4353" max="4353" width="3.5703125" style="444" customWidth="1"/>
    <col min="4354" max="4354" width="48.5703125" style="444" customWidth="1"/>
    <col min="4355" max="4355" width="6.5703125" style="444" customWidth="1"/>
    <col min="4356" max="4356" width="4.28515625" style="444" customWidth="1"/>
    <col min="4357" max="4357" width="8" style="444" customWidth="1"/>
    <col min="4358" max="4358" width="8.85546875" style="444" customWidth="1"/>
    <col min="4359" max="4359" width="9.140625" style="444"/>
    <col min="4360" max="4360" width="10.140625" style="444" customWidth="1"/>
    <col min="4361" max="4608" width="9.140625" style="444"/>
    <col min="4609" max="4609" width="3.5703125" style="444" customWidth="1"/>
    <col min="4610" max="4610" width="48.5703125" style="444" customWidth="1"/>
    <col min="4611" max="4611" width="6.5703125" style="444" customWidth="1"/>
    <col min="4612" max="4612" width="4.28515625" style="444" customWidth="1"/>
    <col min="4613" max="4613" width="8" style="444" customWidth="1"/>
    <col min="4614" max="4614" width="8.85546875" style="444" customWidth="1"/>
    <col min="4615" max="4615" width="9.140625" style="444"/>
    <col min="4616" max="4616" width="10.140625" style="444" customWidth="1"/>
    <col min="4617" max="4864" width="9.140625" style="444"/>
    <col min="4865" max="4865" width="3.5703125" style="444" customWidth="1"/>
    <col min="4866" max="4866" width="48.5703125" style="444" customWidth="1"/>
    <col min="4867" max="4867" width="6.5703125" style="444" customWidth="1"/>
    <col min="4868" max="4868" width="4.28515625" style="444" customWidth="1"/>
    <col min="4869" max="4869" width="8" style="444" customWidth="1"/>
    <col min="4870" max="4870" width="8.85546875" style="444" customWidth="1"/>
    <col min="4871" max="4871" width="9.140625" style="444"/>
    <col min="4872" max="4872" width="10.140625" style="444" customWidth="1"/>
    <col min="4873" max="5120" width="9.140625" style="444"/>
    <col min="5121" max="5121" width="3.5703125" style="444" customWidth="1"/>
    <col min="5122" max="5122" width="48.5703125" style="444" customWidth="1"/>
    <col min="5123" max="5123" width="6.5703125" style="444" customWidth="1"/>
    <col min="5124" max="5124" width="4.28515625" style="444" customWidth="1"/>
    <col min="5125" max="5125" width="8" style="444" customWidth="1"/>
    <col min="5126" max="5126" width="8.85546875" style="444" customWidth="1"/>
    <col min="5127" max="5127" width="9.140625" style="444"/>
    <col min="5128" max="5128" width="10.140625" style="444" customWidth="1"/>
    <col min="5129" max="5376" width="9.140625" style="444"/>
    <col min="5377" max="5377" width="3.5703125" style="444" customWidth="1"/>
    <col min="5378" max="5378" width="48.5703125" style="444" customWidth="1"/>
    <col min="5379" max="5379" width="6.5703125" style="444" customWidth="1"/>
    <col min="5380" max="5380" width="4.28515625" style="444" customWidth="1"/>
    <col min="5381" max="5381" width="8" style="444" customWidth="1"/>
    <col min="5382" max="5382" width="8.85546875" style="444" customWidth="1"/>
    <col min="5383" max="5383" width="9.140625" style="444"/>
    <col min="5384" max="5384" width="10.140625" style="444" customWidth="1"/>
    <col min="5385" max="5632" width="9.140625" style="444"/>
    <col min="5633" max="5633" width="3.5703125" style="444" customWidth="1"/>
    <col min="5634" max="5634" width="48.5703125" style="444" customWidth="1"/>
    <col min="5635" max="5635" width="6.5703125" style="444" customWidth="1"/>
    <col min="5636" max="5636" width="4.28515625" style="444" customWidth="1"/>
    <col min="5637" max="5637" width="8" style="444" customWidth="1"/>
    <col min="5638" max="5638" width="8.85546875" style="444" customWidth="1"/>
    <col min="5639" max="5639" width="9.140625" style="444"/>
    <col min="5640" max="5640" width="10.140625" style="444" customWidth="1"/>
    <col min="5641" max="5888" width="9.140625" style="444"/>
    <col min="5889" max="5889" width="3.5703125" style="444" customWidth="1"/>
    <col min="5890" max="5890" width="48.5703125" style="444" customWidth="1"/>
    <col min="5891" max="5891" width="6.5703125" style="444" customWidth="1"/>
    <col min="5892" max="5892" width="4.28515625" style="444" customWidth="1"/>
    <col min="5893" max="5893" width="8" style="444" customWidth="1"/>
    <col min="5894" max="5894" width="8.85546875" style="444" customWidth="1"/>
    <col min="5895" max="5895" width="9.140625" style="444"/>
    <col min="5896" max="5896" width="10.140625" style="444" customWidth="1"/>
    <col min="5897" max="6144" width="9.140625" style="444"/>
    <col min="6145" max="6145" width="3.5703125" style="444" customWidth="1"/>
    <col min="6146" max="6146" width="48.5703125" style="444" customWidth="1"/>
    <col min="6147" max="6147" width="6.5703125" style="444" customWidth="1"/>
    <col min="6148" max="6148" width="4.28515625" style="444" customWidth="1"/>
    <col min="6149" max="6149" width="8" style="444" customWidth="1"/>
    <col min="6150" max="6150" width="8.85546875" style="444" customWidth="1"/>
    <col min="6151" max="6151" width="9.140625" style="444"/>
    <col min="6152" max="6152" width="10.140625" style="444" customWidth="1"/>
    <col min="6153" max="6400" width="9.140625" style="444"/>
    <col min="6401" max="6401" width="3.5703125" style="444" customWidth="1"/>
    <col min="6402" max="6402" width="48.5703125" style="444" customWidth="1"/>
    <col min="6403" max="6403" width="6.5703125" style="444" customWidth="1"/>
    <col min="6404" max="6404" width="4.28515625" style="444" customWidth="1"/>
    <col min="6405" max="6405" width="8" style="444" customWidth="1"/>
    <col min="6406" max="6406" width="8.85546875" style="444" customWidth="1"/>
    <col min="6407" max="6407" width="9.140625" style="444"/>
    <col min="6408" max="6408" width="10.140625" style="444" customWidth="1"/>
    <col min="6409" max="6656" width="9.140625" style="444"/>
    <col min="6657" max="6657" width="3.5703125" style="444" customWidth="1"/>
    <col min="6658" max="6658" width="48.5703125" style="444" customWidth="1"/>
    <col min="6659" max="6659" width="6.5703125" style="444" customWidth="1"/>
    <col min="6660" max="6660" width="4.28515625" style="444" customWidth="1"/>
    <col min="6661" max="6661" width="8" style="444" customWidth="1"/>
    <col min="6662" max="6662" width="8.85546875" style="444" customWidth="1"/>
    <col min="6663" max="6663" width="9.140625" style="444"/>
    <col min="6664" max="6664" width="10.140625" style="444" customWidth="1"/>
    <col min="6665" max="6912" width="9.140625" style="444"/>
    <col min="6913" max="6913" width="3.5703125" style="444" customWidth="1"/>
    <col min="6914" max="6914" width="48.5703125" style="444" customWidth="1"/>
    <col min="6915" max="6915" width="6.5703125" style="444" customWidth="1"/>
    <col min="6916" max="6916" width="4.28515625" style="444" customWidth="1"/>
    <col min="6917" max="6917" width="8" style="444" customWidth="1"/>
    <col min="6918" max="6918" width="8.85546875" style="444" customWidth="1"/>
    <col min="6919" max="6919" width="9.140625" style="444"/>
    <col min="6920" max="6920" width="10.140625" style="444" customWidth="1"/>
    <col min="6921" max="7168" width="9.140625" style="444"/>
    <col min="7169" max="7169" width="3.5703125" style="444" customWidth="1"/>
    <col min="7170" max="7170" width="48.5703125" style="444" customWidth="1"/>
    <col min="7171" max="7171" width="6.5703125" style="444" customWidth="1"/>
    <col min="7172" max="7172" width="4.28515625" style="444" customWidth="1"/>
    <col min="7173" max="7173" width="8" style="444" customWidth="1"/>
    <col min="7174" max="7174" width="8.85546875" style="444" customWidth="1"/>
    <col min="7175" max="7175" width="9.140625" style="444"/>
    <col min="7176" max="7176" width="10.140625" style="444" customWidth="1"/>
    <col min="7177" max="7424" width="9.140625" style="444"/>
    <col min="7425" max="7425" width="3.5703125" style="444" customWidth="1"/>
    <col min="7426" max="7426" width="48.5703125" style="444" customWidth="1"/>
    <col min="7427" max="7427" width="6.5703125" style="444" customWidth="1"/>
    <col min="7428" max="7428" width="4.28515625" style="444" customWidth="1"/>
    <col min="7429" max="7429" width="8" style="444" customWidth="1"/>
    <col min="7430" max="7430" width="8.85546875" style="444" customWidth="1"/>
    <col min="7431" max="7431" width="9.140625" style="444"/>
    <col min="7432" max="7432" width="10.140625" style="444" customWidth="1"/>
    <col min="7433" max="7680" width="9.140625" style="444"/>
    <col min="7681" max="7681" width="3.5703125" style="444" customWidth="1"/>
    <col min="7682" max="7682" width="48.5703125" style="444" customWidth="1"/>
    <col min="7683" max="7683" width="6.5703125" style="444" customWidth="1"/>
    <col min="7684" max="7684" width="4.28515625" style="444" customWidth="1"/>
    <col min="7685" max="7685" width="8" style="444" customWidth="1"/>
    <col min="7686" max="7686" width="8.85546875" style="444" customWidth="1"/>
    <col min="7687" max="7687" width="9.140625" style="444"/>
    <col min="7688" max="7688" width="10.140625" style="444" customWidth="1"/>
    <col min="7689" max="7936" width="9.140625" style="444"/>
    <col min="7937" max="7937" width="3.5703125" style="444" customWidth="1"/>
    <col min="7938" max="7938" width="48.5703125" style="444" customWidth="1"/>
    <col min="7939" max="7939" width="6.5703125" style="444" customWidth="1"/>
    <col min="7940" max="7940" width="4.28515625" style="444" customWidth="1"/>
    <col min="7941" max="7941" width="8" style="444" customWidth="1"/>
    <col min="7942" max="7942" width="8.85546875" style="444" customWidth="1"/>
    <col min="7943" max="7943" width="9.140625" style="444"/>
    <col min="7944" max="7944" width="10.140625" style="444" customWidth="1"/>
    <col min="7945" max="8192" width="9.140625" style="444"/>
    <col min="8193" max="8193" width="3.5703125" style="444" customWidth="1"/>
    <col min="8194" max="8194" width="48.5703125" style="444" customWidth="1"/>
    <col min="8195" max="8195" width="6.5703125" style="444" customWidth="1"/>
    <col min="8196" max="8196" width="4.28515625" style="444" customWidth="1"/>
    <col min="8197" max="8197" width="8" style="444" customWidth="1"/>
    <col min="8198" max="8198" width="8.85546875" style="444" customWidth="1"/>
    <col min="8199" max="8199" width="9.140625" style="444"/>
    <col min="8200" max="8200" width="10.140625" style="444" customWidth="1"/>
    <col min="8201" max="8448" width="9.140625" style="444"/>
    <col min="8449" max="8449" width="3.5703125" style="444" customWidth="1"/>
    <col min="8450" max="8450" width="48.5703125" style="444" customWidth="1"/>
    <col min="8451" max="8451" width="6.5703125" style="444" customWidth="1"/>
    <col min="8452" max="8452" width="4.28515625" style="444" customWidth="1"/>
    <col min="8453" max="8453" width="8" style="444" customWidth="1"/>
    <col min="8454" max="8454" width="8.85546875" style="444" customWidth="1"/>
    <col min="8455" max="8455" width="9.140625" style="444"/>
    <col min="8456" max="8456" width="10.140625" style="444" customWidth="1"/>
    <col min="8457" max="8704" width="9.140625" style="444"/>
    <col min="8705" max="8705" width="3.5703125" style="444" customWidth="1"/>
    <col min="8706" max="8706" width="48.5703125" style="444" customWidth="1"/>
    <col min="8707" max="8707" width="6.5703125" style="444" customWidth="1"/>
    <col min="8708" max="8708" width="4.28515625" style="444" customWidth="1"/>
    <col min="8709" max="8709" width="8" style="444" customWidth="1"/>
    <col min="8710" max="8710" width="8.85546875" style="444" customWidth="1"/>
    <col min="8711" max="8711" width="9.140625" style="444"/>
    <col min="8712" max="8712" width="10.140625" style="444" customWidth="1"/>
    <col min="8713" max="8960" width="9.140625" style="444"/>
    <col min="8961" max="8961" width="3.5703125" style="444" customWidth="1"/>
    <col min="8962" max="8962" width="48.5703125" style="444" customWidth="1"/>
    <col min="8963" max="8963" width="6.5703125" style="444" customWidth="1"/>
    <col min="8964" max="8964" width="4.28515625" style="444" customWidth="1"/>
    <col min="8965" max="8965" width="8" style="444" customWidth="1"/>
    <col min="8966" max="8966" width="8.85546875" style="444" customWidth="1"/>
    <col min="8967" max="8967" width="9.140625" style="444"/>
    <col min="8968" max="8968" width="10.140625" style="444" customWidth="1"/>
    <col min="8969" max="9216" width="9.140625" style="444"/>
    <col min="9217" max="9217" width="3.5703125" style="444" customWidth="1"/>
    <col min="9218" max="9218" width="48.5703125" style="444" customWidth="1"/>
    <col min="9219" max="9219" width="6.5703125" style="444" customWidth="1"/>
    <col min="9220" max="9220" width="4.28515625" style="444" customWidth="1"/>
    <col min="9221" max="9221" width="8" style="444" customWidth="1"/>
    <col min="9222" max="9222" width="8.85546875" style="444" customWidth="1"/>
    <col min="9223" max="9223" width="9.140625" style="444"/>
    <col min="9224" max="9224" width="10.140625" style="444" customWidth="1"/>
    <col min="9225" max="9472" width="9.140625" style="444"/>
    <col min="9473" max="9473" width="3.5703125" style="444" customWidth="1"/>
    <col min="9474" max="9474" width="48.5703125" style="444" customWidth="1"/>
    <col min="9475" max="9475" width="6.5703125" style="444" customWidth="1"/>
    <col min="9476" max="9476" width="4.28515625" style="444" customWidth="1"/>
    <col min="9477" max="9477" width="8" style="444" customWidth="1"/>
    <col min="9478" max="9478" width="8.85546875" style="444" customWidth="1"/>
    <col min="9479" max="9479" width="9.140625" style="444"/>
    <col min="9480" max="9480" width="10.140625" style="444" customWidth="1"/>
    <col min="9481" max="9728" width="9.140625" style="444"/>
    <col min="9729" max="9729" width="3.5703125" style="444" customWidth="1"/>
    <col min="9730" max="9730" width="48.5703125" style="444" customWidth="1"/>
    <col min="9731" max="9731" width="6.5703125" style="444" customWidth="1"/>
    <col min="9732" max="9732" width="4.28515625" style="444" customWidth="1"/>
    <col min="9733" max="9733" width="8" style="444" customWidth="1"/>
    <col min="9734" max="9734" width="8.85546875" style="444" customWidth="1"/>
    <col min="9735" max="9735" width="9.140625" style="444"/>
    <col min="9736" max="9736" width="10.140625" style="444" customWidth="1"/>
    <col min="9737" max="9984" width="9.140625" style="444"/>
    <col min="9985" max="9985" width="3.5703125" style="444" customWidth="1"/>
    <col min="9986" max="9986" width="48.5703125" style="444" customWidth="1"/>
    <col min="9987" max="9987" width="6.5703125" style="444" customWidth="1"/>
    <col min="9988" max="9988" width="4.28515625" style="444" customWidth="1"/>
    <col min="9989" max="9989" width="8" style="444" customWidth="1"/>
    <col min="9990" max="9990" width="8.85546875" style="444" customWidth="1"/>
    <col min="9991" max="9991" width="9.140625" style="444"/>
    <col min="9992" max="9992" width="10.140625" style="444" customWidth="1"/>
    <col min="9993" max="10240" width="9.140625" style="444"/>
    <col min="10241" max="10241" width="3.5703125" style="444" customWidth="1"/>
    <col min="10242" max="10242" width="48.5703125" style="444" customWidth="1"/>
    <col min="10243" max="10243" width="6.5703125" style="444" customWidth="1"/>
    <col min="10244" max="10244" width="4.28515625" style="444" customWidth="1"/>
    <col min="10245" max="10245" width="8" style="444" customWidth="1"/>
    <col min="10246" max="10246" width="8.85546875" style="444" customWidth="1"/>
    <col min="10247" max="10247" width="9.140625" style="444"/>
    <col min="10248" max="10248" width="10.140625" style="444" customWidth="1"/>
    <col min="10249" max="10496" width="9.140625" style="444"/>
    <col min="10497" max="10497" width="3.5703125" style="444" customWidth="1"/>
    <col min="10498" max="10498" width="48.5703125" style="444" customWidth="1"/>
    <col min="10499" max="10499" width="6.5703125" style="444" customWidth="1"/>
    <col min="10500" max="10500" width="4.28515625" style="444" customWidth="1"/>
    <col min="10501" max="10501" width="8" style="444" customWidth="1"/>
    <col min="10502" max="10502" width="8.85546875" style="444" customWidth="1"/>
    <col min="10503" max="10503" width="9.140625" style="444"/>
    <col min="10504" max="10504" width="10.140625" style="444" customWidth="1"/>
    <col min="10505" max="10752" width="9.140625" style="444"/>
    <col min="10753" max="10753" width="3.5703125" style="444" customWidth="1"/>
    <col min="10754" max="10754" width="48.5703125" style="444" customWidth="1"/>
    <col min="10755" max="10755" width="6.5703125" style="444" customWidth="1"/>
    <col min="10756" max="10756" width="4.28515625" style="444" customWidth="1"/>
    <col min="10757" max="10757" width="8" style="444" customWidth="1"/>
    <col min="10758" max="10758" width="8.85546875" style="444" customWidth="1"/>
    <col min="10759" max="10759" width="9.140625" style="444"/>
    <col min="10760" max="10760" width="10.140625" style="444" customWidth="1"/>
    <col min="10761" max="11008" width="9.140625" style="444"/>
    <col min="11009" max="11009" width="3.5703125" style="444" customWidth="1"/>
    <col min="11010" max="11010" width="48.5703125" style="444" customWidth="1"/>
    <col min="11011" max="11011" width="6.5703125" style="444" customWidth="1"/>
    <col min="11012" max="11012" width="4.28515625" style="444" customWidth="1"/>
    <col min="11013" max="11013" width="8" style="444" customWidth="1"/>
    <col min="11014" max="11014" width="8.85546875" style="444" customWidth="1"/>
    <col min="11015" max="11015" width="9.140625" style="444"/>
    <col min="11016" max="11016" width="10.140625" style="444" customWidth="1"/>
    <col min="11017" max="11264" width="9.140625" style="444"/>
    <col min="11265" max="11265" width="3.5703125" style="444" customWidth="1"/>
    <col min="11266" max="11266" width="48.5703125" style="444" customWidth="1"/>
    <col min="11267" max="11267" width="6.5703125" style="444" customWidth="1"/>
    <col min="11268" max="11268" width="4.28515625" style="444" customWidth="1"/>
    <col min="11269" max="11269" width="8" style="444" customWidth="1"/>
    <col min="11270" max="11270" width="8.85546875" style="444" customWidth="1"/>
    <col min="11271" max="11271" width="9.140625" style="444"/>
    <col min="11272" max="11272" width="10.140625" style="444" customWidth="1"/>
    <col min="11273" max="11520" width="9.140625" style="444"/>
    <col min="11521" max="11521" width="3.5703125" style="444" customWidth="1"/>
    <col min="11522" max="11522" width="48.5703125" style="444" customWidth="1"/>
    <col min="11523" max="11523" width="6.5703125" style="444" customWidth="1"/>
    <col min="11524" max="11524" width="4.28515625" style="444" customWidth="1"/>
    <col min="11525" max="11525" width="8" style="444" customWidth="1"/>
    <col min="11526" max="11526" width="8.85546875" style="444" customWidth="1"/>
    <col min="11527" max="11527" width="9.140625" style="444"/>
    <col min="11528" max="11528" width="10.140625" style="444" customWidth="1"/>
    <col min="11529" max="11776" width="9.140625" style="444"/>
    <col min="11777" max="11777" width="3.5703125" style="444" customWidth="1"/>
    <col min="11778" max="11778" width="48.5703125" style="444" customWidth="1"/>
    <col min="11779" max="11779" width="6.5703125" style="444" customWidth="1"/>
    <col min="11780" max="11780" width="4.28515625" style="444" customWidth="1"/>
    <col min="11781" max="11781" width="8" style="444" customWidth="1"/>
    <col min="11782" max="11782" width="8.85546875" style="444" customWidth="1"/>
    <col min="11783" max="11783" width="9.140625" style="444"/>
    <col min="11784" max="11784" width="10.140625" style="444" customWidth="1"/>
    <col min="11785" max="12032" width="9.140625" style="444"/>
    <col min="12033" max="12033" width="3.5703125" style="444" customWidth="1"/>
    <col min="12034" max="12034" width="48.5703125" style="444" customWidth="1"/>
    <col min="12035" max="12035" width="6.5703125" style="444" customWidth="1"/>
    <col min="12036" max="12036" width="4.28515625" style="444" customWidth="1"/>
    <col min="12037" max="12037" width="8" style="444" customWidth="1"/>
    <col min="12038" max="12038" width="8.85546875" style="444" customWidth="1"/>
    <col min="12039" max="12039" width="9.140625" style="444"/>
    <col min="12040" max="12040" width="10.140625" style="444" customWidth="1"/>
    <col min="12041" max="12288" width="9.140625" style="444"/>
    <col min="12289" max="12289" width="3.5703125" style="444" customWidth="1"/>
    <col min="12290" max="12290" width="48.5703125" style="444" customWidth="1"/>
    <col min="12291" max="12291" width="6.5703125" style="444" customWidth="1"/>
    <col min="12292" max="12292" width="4.28515625" style="444" customWidth="1"/>
    <col min="12293" max="12293" width="8" style="444" customWidth="1"/>
    <col min="12294" max="12294" width="8.85546875" style="444" customWidth="1"/>
    <col min="12295" max="12295" width="9.140625" style="444"/>
    <col min="12296" max="12296" width="10.140625" style="444" customWidth="1"/>
    <col min="12297" max="12544" width="9.140625" style="444"/>
    <col min="12545" max="12545" width="3.5703125" style="444" customWidth="1"/>
    <col min="12546" max="12546" width="48.5703125" style="444" customWidth="1"/>
    <col min="12547" max="12547" width="6.5703125" style="444" customWidth="1"/>
    <col min="12548" max="12548" width="4.28515625" style="444" customWidth="1"/>
    <col min="12549" max="12549" width="8" style="444" customWidth="1"/>
    <col min="12550" max="12550" width="8.85546875" style="444" customWidth="1"/>
    <col min="12551" max="12551" width="9.140625" style="444"/>
    <col min="12552" max="12552" width="10.140625" style="444" customWidth="1"/>
    <col min="12553" max="12800" width="9.140625" style="444"/>
    <col min="12801" max="12801" width="3.5703125" style="444" customWidth="1"/>
    <col min="12802" max="12802" width="48.5703125" style="444" customWidth="1"/>
    <col min="12803" max="12803" width="6.5703125" style="444" customWidth="1"/>
    <col min="12804" max="12804" width="4.28515625" style="444" customWidth="1"/>
    <col min="12805" max="12805" width="8" style="444" customWidth="1"/>
    <col min="12806" max="12806" width="8.85546875" style="444" customWidth="1"/>
    <col min="12807" max="12807" width="9.140625" style="444"/>
    <col min="12808" max="12808" width="10.140625" style="444" customWidth="1"/>
    <col min="12809" max="13056" width="9.140625" style="444"/>
    <col min="13057" max="13057" width="3.5703125" style="444" customWidth="1"/>
    <col min="13058" max="13058" width="48.5703125" style="444" customWidth="1"/>
    <col min="13059" max="13059" width="6.5703125" style="444" customWidth="1"/>
    <col min="13060" max="13060" width="4.28515625" style="444" customWidth="1"/>
    <col min="13061" max="13061" width="8" style="444" customWidth="1"/>
    <col min="13062" max="13062" width="8.85546875" style="444" customWidth="1"/>
    <col min="13063" max="13063" width="9.140625" style="444"/>
    <col min="13064" max="13064" width="10.140625" style="444" customWidth="1"/>
    <col min="13065" max="13312" width="9.140625" style="444"/>
    <col min="13313" max="13313" width="3.5703125" style="444" customWidth="1"/>
    <col min="13314" max="13314" width="48.5703125" style="444" customWidth="1"/>
    <col min="13315" max="13315" width="6.5703125" style="444" customWidth="1"/>
    <col min="13316" max="13316" width="4.28515625" style="444" customWidth="1"/>
    <col min="13317" max="13317" width="8" style="444" customWidth="1"/>
    <col min="13318" max="13318" width="8.85546875" style="444" customWidth="1"/>
    <col min="13319" max="13319" width="9.140625" style="444"/>
    <col min="13320" max="13320" width="10.140625" style="444" customWidth="1"/>
    <col min="13321" max="13568" width="9.140625" style="444"/>
    <col min="13569" max="13569" width="3.5703125" style="444" customWidth="1"/>
    <col min="13570" max="13570" width="48.5703125" style="444" customWidth="1"/>
    <col min="13571" max="13571" width="6.5703125" style="444" customWidth="1"/>
    <col min="13572" max="13572" width="4.28515625" style="444" customWidth="1"/>
    <col min="13573" max="13573" width="8" style="444" customWidth="1"/>
    <col min="13574" max="13574" width="8.85546875" style="444" customWidth="1"/>
    <col min="13575" max="13575" width="9.140625" style="444"/>
    <col min="13576" max="13576" width="10.140625" style="444" customWidth="1"/>
    <col min="13577" max="13824" width="9.140625" style="444"/>
    <col min="13825" max="13825" width="3.5703125" style="444" customWidth="1"/>
    <col min="13826" max="13826" width="48.5703125" style="444" customWidth="1"/>
    <col min="13827" max="13827" width="6.5703125" style="444" customWidth="1"/>
    <col min="13828" max="13828" width="4.28515625" style="444" customWidth="1"/>
    <col min="13829" max="13829" width="8" style="444" customWidth="1"/>
    <col min="13830" max="13830" width="8.85546875" style="444" customWidth="1"/>
    <col min="13831" max="13831" width="9.140625" style="444"/>
    <col min="13832" max="13832" width="10.140625" style="444" customWidth="1"/>
    <col min="13833" max="14080" width="9.140625" style="444"/>
    <col min="14081" max="14081" width="3.5703125" style="444" customWidth="1"/>
    <col min="14082" max="14082" width="48.5703125" style="444" customWidth="1"/>
    <col min="14083" max="14083" width="6.5703125" style="444" customWidth="1"/>
    <col min="14084" max="14084" width="4.28515625" style="444" customWidth="1"/>
    <col min="14085" max="14085" width="8" style="444" customWidth="1"/>
    <col min="14086" max="14086" width="8.85546875" style="444" customWidth="1"/>
    <col min="14087" max="14087" width="9.140625" style="444"/>
    <col min="14088" max="14088" width="10.140625" style="444" customWidth="1"/>
    <col min="14089" max="14336" width="9.140625" style="444"/>
    <col min="14337" max="14337" width="3.5703125" style="444" customWidth="1"/>
    <col min="14338" max="14338" width="48.5703125" style="444" customWidth="1"/>
    <col min="14339" max="14339" width="6.5703125" style="444" customWidth="1"/>
    <col min="14340" max="14340" width="4.28515625" style="444" customWidth="1"/>
    <col min="14341" max="14341" width="8" style="444" customWidth="1"/>
    <col min="14342" max="14342" width="8.85546875" style="444" customWidth="1"/>
    <col min="14343" max="14343" width="9.140625" style="444"/>
    <col min="14344" max="14344" width="10.140625" style="444" customWidth="1"/>
    <col min="14345" max="14592" width="9.140625" style="444"/>
    <col min="14593" max="14593" width="3.5703125" style="444" customWidth="1"/>
    <col min="14594" max="14594" width="48.5703125" style="444" customWidth="1"/>
    <col min="14595" max="14595" width="6.5703125" style="444" customWidth="1"/>
    <col min="14596" max="14596" width="4.28515625" style="444" customWidth="1"/>
    <col min="14597" max="14597" width="8" style="444" customWidth="1"/>
    <col min="14598" max="14598" width="8.85546875" style="444" customWidth="1"/>
    <col min="14599" max="14599" width="9.140625" style="444"/>
    <col min="14600" max="14600" width="10.140625" style="444" customWidth="1"/>
    <col min="14601" max="14848" width="9.140625" style="444"/>
    <col min="14849" max="14849" width="3.5703125" style="444" customWidth="1"/>
    <col min="14850" max="14850" width="48.5703125" style="444" customWidth="1"/>
    <col min="14851" max="14851" width="6.5703125" style="444" customWidth="1"/>
    <col min="14852" max="14852" width="4.28515625" style="444" customWidth="1"/>
    <col min="14853" max="14853" width="8" style="444" customWidth="1"/>
    <col min="14854" max="14854" width="8.85546875" style="444" customWidth="1"/>
    <col min="14855" max="14855" width="9.140625" style="444"/>
    <col min="14856" max="14856" width="10.140625" style="444" customWidth="1"/>
    <col min="14857" max="15104" width="9.140625" style="444"/>
    <col min="15105" max="15105" width="3.5703125" style="444" customWidth="1"/>
    <col min="15106" max="15106" width="48.5703125" style="444" customWidth="1"/>
    <col min="15107" max="15107" width="6.5703125" style="444" customWidth="1"/>
    <col min="15108" max="15108" width="4.28515625" style="444" customWidth="1"/>
    <col min="15109" max="15109" width="8" style="444" customWidth="1"/>
    <col min="15110" max="15110" width="8.85546875" style="444" customWidth="1"/>
    <col min="15111" max="15111" width="9.140625" style="444"/>
    <col min="15112" max="15112" width="10.140625" style="444" customWidth="1"/>
    <col min="15113" max="15360" width="9.140625" style="444"/>
    <col min="15361" max="15361" width="3.5703125" style="444" customWidth="1"/>
    <col min="15362" max="15362" width="48.5703125" style="444" customWidth="1"/>
    <col min="15363" max="15363" width="6.5703125" style="444" customWidth="1"/>
    <col min="15364" max="15364" width="4.28515625" style="444" customWidth="1"/>
    <col min="15365" max="15365" width="8" style="444" customWidth="1"/>
    <col min="15366" max="15366" width="8.85546875" style="444" customWidth="1"/>
    <col min="15367" max="15367" width="9.140625" style="444"/>
    <col min="15368" max="15368" width="10.140625" style="444" customWidth="1"/>
    <col min="15369" max="15616" width="9.140625" style="444"/>
    <col min="15617" max="15617" width="3.5703125" style="444" customWidth="1"/>
    <col min="15618" max="15618" width="48.5703125" style="444" customWidth="1"/>
    <col min="15619" max="15619" width="6.5703125" style="444" customWidth="1"/>
    <col min="15620" max="15620" width="4.28515625" style="444" customWidth="1"/>
    <col min="15621" max="15621" width="8" style="444" customWidth="1"/>
    <col min="15622" max="15622" width="8.85546875" style="444" customWidth="1"/>
    <col min="15623" max="15623" width="9.140625" style="444"/>
    <col min="15624" max="15624" width="10.140625" style="444" customWidth="1"/>
    <col min="15625" max="15872" width="9.140625" style="444"/>
    <col min="15873" max="15873" width="3.5703125" style="444" customWidth="1"/>
    <col min="15874" max="15874" width="48.5703125" style="444" customWidth="1"/>
    <col min="15875" max="15875" width="6.5703125" style="444" customWidth="1"/>
    <col min="15876" max="15876" width="4.28515625" style="444" customWidth="1"/>
    <col min="15877" max="15877" width="8" style="444" customWidth="1"/>
    <col min="15878" max="15878" width="8.85546875" style="444" customWidth="1"/>
    <col min="15879" max="15879" width="9.140625" style="444"/>
    <col min="15880" max="15880" width="10.140625" style="444" customWidth="1"/>
    <col min="15881" max="16128" width="9.140625" style="444"/>
    <col min="16129" max="16129" width="3.5703125" style="444" customWidth="1"/>
    <col min="16130" max="16130" width="48.5703125" style="444" customWidth="1"/>
    <col min="16131" max="16131" width="6.5703125" style="444" customWidth="1"/>
    <col min="16132" max="16132" width="4.28515625" style="444" customWidth="1"/>
    <col min="16133" max="16133" width="8" style="444" customWidth="1"/>
    <col min="16134" max="16134" width="8.85546875" style="444" customWidth="1"/>
    <col min="16135" max="16135" width="9.140625" style="444"/>
    <col min="16136" max="16136" width="10.140625" style="444" customWidth="1"/>
    <col min="16137" max="16384" width="9.140625" style="444"/>
  </cols>
  <sheetData>
    <row r="1" spans="1:11" x14ac:dyDescent="0.2">
      <c r="A1" s="25" t="s">
        <v>448</v>
      </c>
      <c r="B1" s="66" t="s">
        <v>6</v>
      </c>
    </row>
    <row r="2" spans="1:11" x14ac:dyDescent="0.2">
      <c r="A2" s="25" t="s">
        <v>449</v>
      </c>
      <c r="B2" s="66" t="s">
        <v>7</v>
      </c>
    </row>
    <row r="3" spans="1:11" x14ac:dyDescent="0.2">
      <c r="A3" s="25" t="s">
        <v>437</v>
      </c>
      <c r="B3" s="66" t="s">
        <v>584</v>
      </c>
    </row>
    <row r="4" spans="1:11" x14ac:dyDescent="0.2">
      <c r="A4" s="232"/>
      <c r="B4" s="66" t="s">
        <v>585</v>
      </c>
    </row>
    <row r="5" spans="1:11" s="30" customFormat="1" ht="76.5" x14ac:dyDescent="0.2">
      <c r="A5" s="406" t="s">
        <v>0</v>
      </c>
      <c r="B5" s="407" t="s">
        <v>34</v>
      </c>
      <c r="C5" s="408" t="s">
        <v>586</v>
      </c>
      <c r="D5" s="409" t="s">
        <v>9</v>
      </c>
      <c r="E5" s="410" t="s">
        <v>587</v>
      </c>
      <c r="F5" s="410" t="s">
        <v>39</v>
      </c>
    </row>
    <row r="6" spans="1:11" s="30" customFormat="1" x14ac:dyDescent="0.2">
      <c r="A6" s="97">
        <v>1</v>
      </c>
      <c r="B6" s="67"/>
      <c r="C6" s="31"/>
      <c r="D6" s="32"/>
      <c r="E6" s="33"/>
      <c r="F6" s="445"/>
    </row>
    <row r="7" spans="1:11" ht="15" x14ac:dyDescent="0.2">
      <c r="A7" s="446"/>
      <c r="B7" s="405" t="s">
        <v>588</v>
      </c>
      <c r="D7" s="447"/>
      <c r="E7" s="448"/>
      <c r="F7" s="448"/>
      <c r="G7" s="440"/>
      <c r="H7" s="440"/>
    </row>
    <row r="8" spans="1:11" ht="5.45" customHeight="1" x14ac:dyDescent="0.2">
      <c r="A8" s="438"/>
      <c r="B8" s="433"/>
      <c r="C8" s="421"/>
      <c r="D8" s="421"/>
      <c r="E8" s="420"/>
      <c r="F8" s="420"/>
      <c r="G8" s="449"/>
      <c r="H8" s="440"/>
      <c r="K8" s="420"/>
    </row>
    <row r="9" spans="1:11" x14ac:dyDescent="0.2">
      <c r="A9" s="438">
        <v>1</v>
      </c>
      <c r="B9" s="419" t="s">
        <v>589</v>
      </c>
      <c r="C9" s="420"/>
      <c r="D9" s="421"/>
      <c r="E9" s="420"/>
      <c r="F9" s="420"/>
      <c r="G9" s="449"/>
      <c r="H9" s="450"/>
      <c r="K9" s="420"/>
    </row>
    <row r="10" spans="1:11" ht="51" x14ac:dyDescent="0.2">
      <c r="A10" s="438"/>
      <c r="B10" s="451" t="s">
        <v>590</v>
      </c>
      <c r="C10" s="417"/>
      <c r="D10" s="417"/>
      <c r="E10" s="417"/>
      <c r="F10" s="424"/>
      <c r="G10" s="449"/>
      <c r="H10" s="450"/>
      <c r="K10" s="420"/>
    </row>
    <row r="11" spans="1:11" x14ac:dyDescent="0.2">
      <c r="A11" s="438"/>
      <c r="B11" s="423"/>
      <c r="C11" s="420">
        <v>1</v>
      </c>
      <c r="D11" s="421" t="s">
        <v>591</v>
      </c>
      <c r="E11" s="443"/>
      <c r="F11" s="420">
        <f>+C11*E11</f>
        <v>0</v>
      </c>
      <c r="G11" s="449"/>
      <c r="H11" s="440"/>
      <c r="K11" s="420"/>
    </row>
    <row r="12" spans="1:11" ht="5.45" customHeight="1" x14ac:dyDescent="0.2">
      <c r="A12" s="452"/>
      <c r="B12" s="435"/>
      <c r="C12" s="429"/>
      <c r="D12" s="429"/>
      <c r="E12" s="428"/>
      <c r="F12" s="428"/>
      <c r="G12" s="449"/>
      <c r="H12" s="440"/>
      <c r="K12" s="420"/>
    </row>
    <row r="13" spans="1:11" x14ac:dyDescent="0.2">
      <c r="A13" s="438">
        <v>2</v>
      </c>
      <c r="B13" s="419" t="s">
        <v>592</v>
      </c>
      <c r="C13" s="421"/>
      <c r="D13" s="421"/>
      <c r="E13" s="420"/>
      <c r="F13" s="420"/>
      <c r="G13" s="449"/>
      <c r="H13" s="450"/>
      <c r="K13" s="420"/>
    </row>
    <row r="14" spans="1:11" ht="114.75" x14ac:dyDescent="0.2">
      <c r="A14" s="438"/>
      <c r="B14" s="451" t="s">
        <v>593</v>
      </c>
      <c r="C14" s="420"/>
      <c r="D14" s="421"/>
      <c r="E14" s="420"/>
      <c r="F14" s="420"/>
      <c r="G14" s="449"/>
      <c r="H14" s="450"/>
      <c r="K14" s="420"/>
    </row>
    <row r="15" spans="1:11" x14ac:dyDescent="0.2">
      <c r="A15" s="438"/>
      <c r="B15" s="423"/>
      <c r="C15" s="420">
        <v>2</v>
      </c>
      <c r="D15" s="421" t="s">
        <v>466</v>
      </c>
      <c r="E15" s="443"/>
      <c r="F15" s="420">
        <f>+C15*E15</f>
        <v>0</v>
      </c>
      <c r="G15" s="449"/>
      <c r="H15" s="450"/>
      <c r="K15" s="420"/>
    </row>
    <row r="16" spans="1:11" ht="5.45" customHeight="1" x14ac:dyDescent="0.2">
      <c r="A16" s="452"/>
      <c r="B16" s="435"/>
      <c r="C16" s="429"/>
      <c r="D16" s="429"/>
      <c r="E16" s="428"/>
      <c r="F16" s="428"/>
      <c r="G16" s="449"/>
      <c r="H16" s="440"/>
      <c r="K16" s="420"/>
    </row>
    <row r="17" spans="1:11" x14ac:dyDescent="0.2">
      <c r="A17" s="438">
        <v>3</v>
      </c>
      <c r="B17" s="419" t="s">
        <v>594</v>
      </c>
      <c r="C17" s="421"/>
      <c r="D17" s="421"/>
      <c r="E17" s="420"/>
      <c r="F17" s="420"/>
      <c r="G17" s="449"/>
      <c r="H17" s="450"/>
      <c r="K17" s="420"/>
    </row>
    <row r="18" spans="1:11" ht="114.75" x14ac:dyDescent="0.2">
      <c r="A18" s="438"/>
      <c r="B18" s="451" t="s">
        <v>595</v>
      </c>
      <c r="C18" s="440"/>
      <c r="D18" s="440"/>
      <c r="E18" s="420"/>
      <c r="F18" s="420"/>
      <c r="G18" s="449"/>
      <c r="H18" s="450"/>
      <c r="K18" s="420"/>
    </row>
    <row r="19" spans="1:11" x14ac:dyDescent="0.2">
      <c r="A19" s="438"/>
      <c r="B19" s="423"/>
      <c r="C19" s="420">
        <v>1</v>
      </c>
      <c r="D19" s="421" t="s">
        <v>591</v>
      </c>
      <c r="E19" s="443"/>
      <c r="F19" s="420">
        <f>+C19*E19</f>
        <v>0</v>
      </c>
      <c r="G19" s="449"/>
      <c r="H19" s="450"/>
      <c r="K19" s="420"/>
    </row>
    <row r="20" spans="1:11" x14ac:dyDescent="0.2">
      <c r="A20" s="452"/>
      <c r="B20" s="435"/>
      <c r="C20" s="429"/>
      <c r="D20" s="429"/>
      <c r="E20" s="428"/>
      <c r="F20" s="428"/>
      <c r="G20" s="449"/>
      <c r="H20" s="450"/>
      <c r="K20" s="420"/>
    </row>
    <row r="21" spans="1:11" x14ac:dyDescent="0.2">
      <c r="A21" s="438">
        <v>4</v>
      </c>
      <c r="B21" s="419" t="s">
        <v>596</v>
      </c>
      <c r="C21" s="420"/>
      <c r="D21" s="421"/>
      <c r="E21" s="420"/>
      <c r="F21" s="420"/>
      <c r="G21" s="449"/>
      <c r="H21" s="450"/>
      <c r="K21" s="420"/>
    </row>
    <row r="22" spans="1:11" ht="63.75" x14ac:dyDescent="0.2">
      <c r="B22" s="451" t="s">
        <v>597</v>
      </c>
    </row>
    <row r="23" spans="1:11" x14ac:dyDescent="0.2">
      <c r="A23" s="438"/>
      <c r="B23" s="423"/>
      <c r="C23" s="420">
        <v>1</v>
      </c>
      <c r="D23" s="421" t="s">
        <v>591</v>
      </c>
      <c r="E23" s="443"/>
      <c r="F23" s="420">
        <f>+C23*E23</f>
        <v>0</v>
      </c>
      <c r="H23" s="440"/>
      <c r="K23" s="420"/>
    </row>
    <row r="24" spans="1:11" ht="5.45" customHeight="1" x14ac:dyDescent="0.2">
      <c r="A24" s="452"/>
      <c r="B24" s="435"/>
      <c r="C24" s="429"/>
      <c r="D24" s="429"/>
      <c r="E24" s="428"/>
      <c r="F24" s="428"/>
      <c r="G24" s="449"/>
      <c r="H24" s="440"/>
      <c r="K24" s="420"/>
    </row>
    <row r="25" spans="1:11" x14ac:dyDescent="0.2">
      <c r="A25" s="438">
        <v>5</v>
      </c>
      <c r="B25" s="419" t="s">
        <v>598</v>
      </c>
      <c r="C25" s="420"/>
      <c r="D25" s="421"/>
      <c r="E25" s="420"/>
      <c r="F25" s="420"/>
      <c r="G25" s="449"/>
      <c r="H25" s="440"/>
    </row>
    <row r="26" spans="1:11" ht="63.75" x14ac:dyDescent="0.2">
      <c r="A26" s="418"/>
      <c r="B26" s="451" t="s">
        <v>599</v>
      </c>
      <c r="C26" s="420"/>
      <c r="D26" s="421"/>
      <c r="E26" s="420"/>
      <c r="F26" s="420"/>
      <c r="G26" s="449"/>
      <c r="H26" s="440"/>
    </row>
    <row r="27" spans="1:11" x14ac:dyDescent="0.2">
      <c r="A27" s="438"/>
      <c r="B27" s="423"/>
      <c r="C27" s="420">
        <v>3.36</v>
      </c>
      <c r="D27" s="421" t="s">
        <v>466</v>
      </c>
      <c r="E27" s="443"/>
      <c r="F27" s="420">
        <f>+C27*E27</f>
        <v>0</v>
      </c>
      <c r="G27" s="449"/>
      <c r="H27" s="440"/>
    </row>
    <row r="28" spans="1:11" ht="5.45" customHeight="1" x14ac:dyDescent="0.2">
      <c r="A28" s="452"/>
      <c r="B28" s="435"/>
      <c r="C28" s="429"/>
      <c r="D28" s="429"/>
      <c r="E28" s="428"/>
      <c r="F28" s="428"/>
      <c r="G28" s="449"/>
      <c r="H28" s="440"/>
      <c r="K28" s="420"/>
    </row>
    <row r="29" spans="1:11" x14ac:dyDescent="0.2">
      <c r="A29" s="440"/>
      <c r="B29" s="433"/>
      <c r="C29" s="440"/>
      <c r="D29" s="440"/>
      <c r="E29" s="420"/>
      <c r="F29" s="420"/>
      <c r="G29" s="440"/>
      <c r="H29" s="440"/>
    </row>
    <row r="30" spans="1:11" x14ac:dyDescent="0.2">
      <c r="A30" s="453"/>
      <c r="B30" s="454" t="s">
        <v>600</v>
      </c>
      <c r="C30" s="454"/>
      <c r="D30" s="455"/>
      <c r="E30" s="456"/>
      <c r="F30" s="457">
        <f>SUM(F10:F27)</f>
        <v>0</v>
      </c>
      <c r="G30" s="449"/>
    </row>
  </sheetData>
  <sheetProtection algorithmName="SHA-512" hashValue="2z6d/UMK3X/d29hgqHYnG2J5lFqk/fS/K4qP3lZMFwDnCdzslnfIbK18kNg8Y/FbH6yJbUwpdZBP1Lg7Ik1duA==" saltValue="WfKjpxhibn4jA2yU2wLe6Q==" spinCount="100000" sheet="1" objects="1" scenarios="1"/>
  <pageMargins left="0.70866141732283472" right="0.27083333333333331" top="0.74803149606299213" bottom="0.74803149606299213" header="0.31496062992125984" footer="0.31496062992125984"/>
  <pageSetup paperSize="9" orientation="portrait" horizontalDpi="1200" verticalDpi="1200" r:id="rId1"/>
  <headerFooter>
    <oddHeader>&amp;LENERGETIKA LJUBLJANA d.o.o.&amp;RENLJ-SIR-39/26</oddHeader>
    <oddFooter>&amp;C&amp;P / &amp;N</oddFooter>
  </headerFooter>
  <rowBreaks count="1" manualBreakCount="1">
    <brk id="2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G26"/>
  <sheetViews>
    <sheetView showGridLines="0" topLeftCell="A7" zoomScaleNormal="100" zoomScaleSheetLayoutView="100" workbookViewId="0">
      <selection activeCell="D53" sqref="D53"/>
    </sheetView>
  </sheetViews>
  <sheetFormatPr defaultColWidth="8.85546875" defaultRowHeight="12.75" x14ac:dyDescent="0.2"/>
  <cols>
    <col min="1" max="1" width="6.140625" style="1" customWidth="1"/>
    <col min="2" max="2" width="5.42578125" style="1" customWidth="1"/>
    <col min="3" max="3" width="32.7109375" style="1" customWidth="1"/>
    <col min="4" max="4" width="10" style="1" customWidth="1"/>
    <col min="5" max="5" width="10.85546875" style="1" customWidth="1"/>
    <col min="6" max="6" width="10.85546875" style="1" bestFit="1" customWidth="1"/>
    <col min="7" max="7" width="16.42578125" style="17" bestFit="1" customWidth="1"/>
    <col min="8" max="16384" width="8.85546875" style="1"/>
  </cols>
  <sheetData>
    <row r="1" spans="1:7" ht="27.2" customHeight="1" x14ac:dyDescent="0.2">
      <c r="A1" s="24" t="s">
        <v>3</v>
      </c>
      <c r="B1" s="24"/>
      <c r="C1" s="24"/>
      <c r="D1" s="24"/>
      <c r="E1" s="24"/>
      <c r="F1" s="24"/>
      <c r="G1" s="24"/>
    </row>
    <row r="2" spans="1:7" ht="15" customHeight="1" x14ac:dyDescent="0.2">
      <c r="A2" s="345" t="s">
        <v>106</v>
      </c>
      <c r="B2" s="345"/>
      <c r="C2" s="345"/>
      <c r="D2" s="345"/>
      <c r="E2" s="345"/>
      <c r="F2" s="345"/>
      <c r="G2" s="345"/>
    </row>
    <row r="3" spans="1:7" ht="15" customHeight="1" x14ac:dyDescent="0.2">
      <c r="A3" s="346" t="s">
        <v>151</v>
      </c>
      <c r="B3" s="345"/>
      <c r="C3" s="345"/>
      <c r="D3" s="345"/>
      <c r="E3" s="345"/>
      <c r="F3" s="345"/>
      <c r="G3" s="345"/>
    </row>
    <row r="4" spans="1:7" ht="15" customHeight="1" x14ac:dyDescent="0.2">
      <c r="A4" s="345"/>
      <c r="B4" s="345"/>
      <c r="C4" s="345"/>
      <c r="D4" s="345"/>
      <c r="E4" s="345"/>
      <c r="F4" s="345"/>
      <c r="G4" s="345"/>
    </row>
    <row r="5" spans="1:7" ht="25.5" x14ac:dyDescent="0.2">
      <c r="A5" s="6" t="s">
        <v>99</v>
      </c>
      <c r="B5" s="347" t="s">
        <v>7</v>
      </c>
      <c r="C5" s="347"/>
      <c r="D5" s="347"/>
      <c r="E5" s="347"/>
      <c r="F5" s="347"/>
      <c r="G5" s="111" t="s">
        <v>103</v>
      </c>
    </row>
    <row r="6" spans="1:7" x14ac:dyDescent="0.2">
      <c r="A6" s="7" t="s">
        <v>102</v>
      </c>
      <c r="B6" s="348" t="s">
        <v>107</v>
      </c>
      <c r="C6" s="349"/>
      <c r="D6" s="349"/>
      <c r="E6" s="349"/>
      <c r="F6" s="350"/>
      <c r="G6" s="10">
        <f>SUM(G7:G8)</f>
        <v>0</v>
      </c>
    </row>
    <row r="7" spans="1:7" x14ac:dyDescent="0.2">
      <c r="A7" s="7" t="s">
        <v>101</v>
      </c>
      <c r="B7" s="351" t="s">
        <v>108</v>
      </c>
      <c r="C7" s="351"/>
      <c r="D7" s="351"/>
      <c r="E7" s="351"/>
      <c r="F7" s="351"/>
      <c r="G7" s="8">
        <f>G19</f>
        <v>0</v>
      </c>
    </row>
    <row r="8" spans="1:7" x14ac:dyDescent="0.2">
      <c r="A8" s="9" t="s">
        <v>100</v>
      </c>
      <c r="B8" s="348" t="s">
        <v>227</v>
      </c>
      <c r="C8" s="349"/>
      <c r="D8" s="349"/>
      <c r="E8" s="349"/>
      <c r="F8" s="349"/>
      <c r="G8" s="8">
        <f>G26</f>
        <v>0</v>
      </c>
    </row>
    <row r="9" spans="1:7" ht="13.5" thickBot="1" x14ac:dyDescent="0.25">
      <c r="A9" s="12"/>
      <c r="B9" s="13"/>
      <c r="C9" s="14"/>
      <c r="D9" s="14"/>
      <c r="E9" s="14"/>
      <c r="F9" s="14"/>
      <c r="G9" s="15"/>
    </row>
    <row r="10" spans="1:7" x14ac:dyDescent="0.2">
      <c r="A10" s="16"/>
      <c r="B10" s="16"/>
      <c r="C10" s="16"/>
      <c r="D10" s="16"/>
      <c r="E10" s="16"/>
      <c r="F10" s="16"/>
      <c r="G10" s="16"/>
    </row>
    <row r="11" spans="1:7" ht="15.75" x14ac:dyDescent="0.25">
      <c r="A11" s="23" t="s">
        <v>345</v>
      </c>
      <c r="B11" s="21"/>
      <c r="C11" s="22"/>
      <c r="D11" s="22"/>
      <c r="E11" s="21"/>
      <c r="F11" s="21"/>
      <c r="G11" s="20"/>
    </row>
    <row r="12" spans="1:7" x14ac:dyDescent="0.2">
      <c r="A12" s="340" t="s">
        <v>108</v>
      </c>
      <c r="B12" s="341"/>
      <c r="C12" s="341"/>
      <c r="D12" s="341"/>
      <c r="E12" s="341"/>
      <c r="F12" s="341"/>
      <c r="G12" s="342"/>
    </row>
    <row r="13" spans="1:7" ht="25.5" x14ac:dyDescent="0.2">
      <c r="A13" s="343" t="s">
        <v>44</v>
      </c>
      <c r="B13" s="332" t="s">
        <v>109</v>
      </c>
      <c r="C13" s="333"/>
      <c r="D13" s="332" t="s">
        <v>110</v>
      </c>
      <c r="E13" s="333"/>
      <c r="F13" s="110" t="s">
        <v>111</v>
      </c>
      <c r="G13" s="110" t="s">
        <v>4</v>
      </c>
    </row>
    <row r="14" spans="1:7" x14ac:dyDescent="0.2">
      <c r="A14" s="344"/>
      <c r="B14" s="334"/>
      <c r="C14" s="335"/>
      <c r="D14" s="334"/>
      <c r="E14" s="335"/>
      <c r="F14" s="2" t="s">
        <v>5</v>
      </c>
      <c r="G14" s="2" t="s">
        <v>40</v>
      </c>
    </row>
    <row r="15" spans="1:7" x14ac:dyDescent="0.2">
      <c r="A15" s="3" t="s">
        <v>339</v>
      </c>
      <c r="B15" s="336" t="str">
        <f>'Vrocevod_T-1300_jug1_GD'!B4</f>
        <v>VEROVŠKOVA ULICA, DRENIKOVA - TOŠ</v>
      </c>
      <c r="C15" s="337"/>
      <c r="D15" s="338" t="s">
        <v>427</v>
      </c>
      <c r="E15" s="339"/>
      <c r="F15" s="117">
        <v>28</v>
      </c>
      <c r="G15" s="4">
        <f>'Vrocevod_T-1300_jug1_GD'!F304</f>
        <v>0</v>
      </c>
    </row>
    <row r="16" spans="1:7" x14ac:dyDescent="0.2">
      <c r="A16" s="3" t="s">
        <v>340</v>
      </c>
      <c r="B16" s="336" t="str">
        <f>'Vrocevod_T-1304_GD'!B3</f>
        <v>VEROVŠKOVA ULICA, DRENIKOVA - TOŠ</v>
      </c>
      <c r="C16" s="337"/>
      <c r="D16" s="338" t="s">
        <v>152</v>
      </c>
      <c r="E16" s="339"/>
      <c r="F16" s="117">
        <v>3</v>
      </c>
      <c r="G16" s="4">
        <f>'Vrocevod_T-1304_GD'!F163</f>
        <v>0</v>
      </c>
    </row>
    <row r="17" spans="1:7" x14ac:dyDescent="0.2">
      <c r="A17" s="3" t="s">
        <v>341</v>
      </c>
      <c r="B17" s="336" t="str">
        <f>'Vrocevod_T-1305_GD'!B3</f>
        <v>VEROVŠKOVA ULICA, DRENIKOVA - TOŠ</v>
      </c>
      <c r="C17" s="337"/>
      <c r="D17" s="338" t="s">
        <v>153</v>
      </c>
      <c r="E17" s="339"/>
      <c r="F17" s="117">
        <v>14</v>
      </c>
      <c r="G17" s="4">
        <f>'Vrocevod_T-1305_GD'!F217</f>
        <v>0</v>
      </c>
    </row>
    <row r="18" spans="1:7" x14ac:dyDescent="0.2">
      <c r="A18" s="3"/>
      <c r="B18" s="336"/>
      <c r="C18" s="337"/>
      <c r="D18" s="352"/>
      <c r="E18" s="353"/>
      <c r="F18" s="18"/>
      <c r="G18" s="4"/>
    </row>
    <row r="19" spans="1:7" x14ac:dyDescent="0.2">
      <c r="A19" s="331" t="s">
        <v>94</v>
      </c>
      <c r="B19" s="331"/>
      <c r="C19" s="331"/>
      <c r="D19" s="331"/>
      <c r="E19" s="331"/>
      <c r="F19" s="331"/>
      <c r="G19" s="5">
        <f>SUM(G15:G18)</f>
        <v>0</v>
      </c>
    </row>
    <row r="20" spans="1:7" x14ac:dyDescent="0.2">
      <c r="A20" s="19"/>
      <c r="B20" s="19"/>
      <c r="C20" s="19"/>
      <c r="D20" s="19"/>
      <c r="E20" s="19"/>
      <c r="F20" s="19"/>
      <c r="G20" s="11"/>
    </row>
    <row r="21" spans="1:7" x14ac:dyDescent="0.2">
      <c r="A21" s="340" t="s">
        <v>227</v>
      </c>
      <c r="B21" s="341"/>
      <c r="C21" s="341"/>
      <c r="D21" s="341"/>
      <c r="E21" s="341"/>
      <c r="F21" s="341"/>
      <c r="G21" s="342"/>
    </row>
    <row r="22" spans="1:7" ht="25.5" customHeight="1" x14ac:dyDescent="0.2">
      <c r="A22" s="343" t="s">
        <v>44</v>
      </c>
      <c r="B22" s="332" t="s">
        <v>109</v>
      </c>
      <c r="C22" s="333"/>
      <c r="D22" s="332" t="s">
        <v>110</v>
      </c>
      <c r="E22" s="333"/>
      <c r="F22" s="110" t="s">
        <v>111</v>
      </c>
      <c r="G22" s="110" t="s">
        <v>4</v>
      </c>
    </row>
    <row r="23" spans="1:7" x14ac:dyDescent="0.2">
      <c r="A23" s="344"/>
      <c r="B23" s="334"/>
      <c r="C23" s="335"/>
      <c r="D23" s="334"/>
      <c r="E23" s="335"/>
      <c r="F23" s="2" t="s">
        <v>5</v>
      </c>
      <c r="G23" s="2" t="s">
        <v>40</v>
      </c>
    </row>
    <row r="24" spans="1:7" x14ac:dyDescent="0.2">
      <c r="A24" s="169" t="s">
        <v>342</v>
      </c>
      <c r="B24" s="336" t="str">
        <f>'Vrocevod_T-1300_jug1_GD_SK'!B4</f>
        <v>VEROVŠKOVA ULICA, DRENIKOVA - TOŠ</v>
      </c>
      <c r="C24" s="337"/>
      <c r="D24" s="338" t="s">
        <v>427</v>
      </c>
      <c r="E24" s="339"/>
      <c r="F24" s="117">
        <v>28</v>
      </c>
      <c r="G24" s="4">
        <f>'Vrocevod_T-1300_jug1_GD_SK'!F104</f>
        <v>0</v>
      </c>
    </row>
    <row r="25" spans="1:7" x14ac:dyDescent="0.2">
      <c r="A25" s="169"/>
      <c r="B25" s="139"/>
      <c r="C25" s="140"/>
      <c r="D25" s="141"/>
      <c r="E25" s="142"/>
      <c r="F25" s="18"/>
      <c r="G25" s="4"/>
    </row>
    <row r="26" spans="1:7" x14ac:dyDescent="0.2">
      <c r="A26" s="331" t="s">
        <v>95</v>
      </c>
      <c r="B26" s="331"/>
      <c r="C26" s="331"/>
      <c r="D26" s="331"/>
      <c r="E26" s="331"/>
      <c r="F26" s="331"/>
      <c r="G26" s="5">
        <f>SUM(G24:G24)</f>
        <v>0</v>
      </c>
    </row>
  </sheetData>
  <sheetProtection algorithmName="SHA-512" hashValue="mtV/eI8FZO2+adCJm7KhIK7mHNbGIn1cGWaxK2+DX28lhVTUuxvnRJhrP1863Gm2SwTDWUrDZPHeausAaIgxXw==" saltValue="kNWwxysZhGiEUpKraj4Khw==" spinCount="100000" sheet="1" objects="1" scenarios="1"/>
  <mergeCells count="26">
    <mergeCell ref="A2:G2"/>
    <mergeCell ref="A3:G4"/>
    <mergeCell ref="A12:G12"/>
    <mergeCell ref="A19:F19"/>
    <mergeCell ref="A13:A14"/>
    <mergeCell ref="B18:C18"/>
    <mergeCell ref="B5:F5"/>
    <mergeCell ref="B6:F6"/>
    <mergeCell ref="B7:F7"/>
    <mergeCell ref="B8:F8"/>
    <mergeCell ref="D17:E17"/>
    <mergeCell ref="D18:E18"/>
    <mergeCell ref="A26:F26"/>
    <mergeCell ref="B13:C14"/>
    <mergeCell ref="B15:C15"/>
    <mergeCell ref="B16:C16"/>
    <mergeCell ref="B17:C17"/>
    <mergeCell ref="D13:E14"/>
    <mergeCell ref="D15:E15"/>
    <mergeCell ref="D22:E23"/>
    <mergeCell ref="D16:E16"/>
    <mergeCell ref="A21:G21"/>
    <mergeCell ref="A22:A23"/>
    <mergeCell ref="B22:C23"/>
    <mergeCell ref="B24:C24"/>
    <mergeCell ref="D24:E24"/>
  </mergeCells>
  <pageMargins left="0.70866141732283472" right="0.45468750000000002"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98043-020B-482A-B921-9A3A4F4381D7}">
  <sheetPr>
    <tabColor rgb="FFFFC000"/>
  </sheetPr>
  <dimension ref="A1:H76"/>
  <sheetViews>
    <sheetView topLeftCell="A9" zoomScaleNormal="100" zoomScaleSheetLayoutView="145" workbookViewId="0">
      <selection activeCell="E24" sqref="E24"/>
    </sheetView>
  </sheetViews>
  <sheetFormatPr defaultRowHeight="12.75" x14ac:dyDescent="0.2"/>
  <cols>
    <col min="1" max="1" width="6" style="405" bestFit="1" customWidth="1"/>
    <col min="2" max="2" width="46.7109375" style="441" customWidth="1"/>
    <col min="3" max="3" width="8.5703125" style="30" customWidth="1"/>
    <col min="4" max="4" width="4.7109375" style="30" bestFit="1" customWidth="1"/>
    <col min="5" max="5" width="11.140625" style="442" customWidth="1"/>
    <col min="6" max="6" width="14.42578125" style="30" customWidth="1"/>
    <col min="7" max="7" width="13.140625" style="30" customWidth="1"/>
    <col min="8" max="8" width="9.140625" style="30"/>
    <col min="9" max="9" width="10.5703125" style="30" bestFit="1" customWidth="1"/>
    <col min="10" max="10" width="11.5703125" style="30" bestFit="1" customWidth="1"/>
    <col min="11" max="255" width="9.140625" style="30"/>
    <col min="256" max="256" width="4.7109375" style="30" customWidth="1"/>
    <col min="257" max="257" width="6" style="30" bestFit="1" customWidth="1"/>
    <col min="258" max="258" width="46.7109375" style="30" customWidth="1"/>
    <col min="259" max="259" width="8.5703125" style="30" customWidth="1"/>
    <col min="260" max="260" width="4.7109375" style="30" bestFit="1" customWidth="1"/>
    <col min="261" max="261" width="8.7109375" style="30" customWidth="1"/>
    <col min="262" max="262" width="11.28515625" style="30" customWidth="1"/>
    <col min="263" max="263" width="13.140625" style="30" customWidth="1"/>
    <col min="264" max="264" width="9.140625" style="30"/>
    <col min="265" max="265" width="10.5703125" style="30" bestFit="1" customWidth="1"/>
    <col min="266" max="266" width="11.5703125" style="30" bestFit="1" customWidth="1"/>
    <col min="267" max="511" width="9.140625" style="30"/>
    <col min="512" max="512" width="4.7109375" style="30" customWidth="1"/>
    <col min="513" max="513" width="6" style="30" bestFit="1" customWidth="1"/>
    <col min="514" max="514" width="46.7109375" style="30" customWidth="1"/>
    <col min="515" max="515" width="8.5703125" style="30" customWidth="1"/>
    <col min="516" max="516" width="4.7109375" style="30" bestFit="1" customWidth="1"/>
    <col min="517" max="517" width="8.7109375" style="30" customWidth="1"/>
    <col min="518" max="518" width="11.28515625" style="30" customWidth="1"/>
    <col min="519" max="519" width="13.140625" style="30" customWidth="1"/>
    <col min="520" max="520" width="9.140625" style="30"/>
    <col min="521" max="521" width="10.5703125" style="30" bestFit="1" customWidth="1"/>
    <col min="522" max="522" width="11.5703125" style="30" bestFit="1" customWidth="1"/>
    <col min="523" max="767" width="9.140625" style="30"/>
    <col min="768" max="768" width="4.7109375" style="30" customWidth="1"/>
    <col min="769" max="769" width="6" style="30" bestFit="1" customWidth="1"/>
    <col min="770" max="770" width="46.7109375" style="30" customWidth="1"/>
    <col min="771" max="771" width="8.5703125" style="30" customWidth="1"/>
    <col min="772" max="772" width="4.7109375" style="30" bestFit="1" customWidth="1"/>
    <col min="773" max="773" width="8.7109375" style="30" customWidth="1"/>
    <col min="774" max="774" width="11.28515625" style="30" customWidth="1"/>
    <col min="775" max="775" width="13.140625" style="30" customWidth="1"/>
    <col min="776" max="776" width="9.140625" style="30"/>
    <col min="777" max="777" width="10.5703125" style="30" bestFit="1" customWidth="1"/>
    <col min="778" max="778" width="11.5703125" style="30" bestFit="1" customWidth="1"/>
    <col min="779" max="1023" width="9.140625" style="30"/>
    <col min="1024" max="1024" width="4.7109375" style="30" customWidth="1"/>
    <col min="1025" max="1025" width="6" style="30" bestFit="1" customWidth="1"/>
    <col min="1026" max="1026" width="46.7109375" style="30" customWidth="1"/>
    <col min="1027" max="1027" width="8.5703125" style="30" customWidth="1"/>
    <col min="1028" max="1028" width="4.7109375" style="30" bestFit="1" customWidth="1"/>
    <col min="1029" max="1029" width="8.7109375" style="30" customWidth="1"/>
    <col min="1030" max="1030" width="11.28515625" style="30" customWidth="1"/>
    <col min="1031" max="1031" width="13.140625" style="30" customWidth="1"/>
    <col min="1032" max="1032" width="9.140625" style="30"/>
    <col min="1033" max="1033" width="10.5703125" style="30" bestFit="1" customWidth="1"/>
    <col min="1034" max="1034" width="11.5703125" style="30" bestFit="1" customWidth="1"/>
    <col min="1035" max="1279" width="9.140625" style="30"/>
    <col min="1280" max="1280" width="4.7109375" style="30" customWidth="1"/>
    <col min="1281" max="1281" width="6" style="30" bestFit="1" customWidth="1"/>
    <col min="1282" max="1282" width="46.7109375" style="30" customWidth="1"/>
    <col min="1283" max="1283" width="8.5703125" style="30" customWidth="1"/>
    <col min="1284" max="1284" width="4.7109375" style="30" bestFit="1" customWidth="1"/>
    <col min="1285" max="1285" width="8.7109375" style="30" customWidth="1"/>
    <col min="1286" max="1286" width="11.28515625" style="30" customWidth="1"/>
    <col min="1287" max="1287" width="13.140625" style="30" customWidth="1"/>
    <col min="1288" max="1288" width="9.140625" style="30"/>
    <col min="1289" max="1289" width="10.5703125" style="30" bestFit="1" customWidth="1"/>
    <col min="1290" max="1290" width="11.5703125" style="30" bestFit="1" customWidth="1"/>
    <col min="1291" max="1535" width="9.140625" style="30"/>
    <col min="1536" max="1536" width="4.7109375" style="30" customWidth="1"/>
    <col min="1537" max="1537" width="6" style="30" bestFit="1" customWidth="1"/>
    <col min="1538" max="1538" width="46.7109375" style="30" customWidth="1"/>
    <col min="1539" max="1539" width="8.5703125" style="30" customWidth="1"/>
    <col min="1540" max="1540" width="4.7109375" style="30" bestFit="1" customWidth="1"/>
    <col min="1541" max="1541" width="8.7109375" style="30" customWidth="1"/>
    <col min="1542" max="1542" width="11.28515625" style="30" customWidth="1"/>
    <col min="1543" max="1543" width="13.140625" style="30" customWidth="1"/>
    <col min="1544" max="1544" width="9.140625" style="30"/>
    <col min="1545" max="1545" width="10.5703125" style="30" bestFit="1" customWidth="1"/>
    <col min="1546" max="1546" width="11.5703125" style="30" bestFit="1" customWidth="1"/>
    <col min="1547" max="1791" width="9.140625" style="30"/>
    <col min="1792" max="1792" width="4.7109375" style="30" customWidth="1"/>
    <col min="1793" max="1793" width="6" style="30" bestFit="1" customWidth="1"/>
    <col min="1794" max="1794" width="46.7109375" style="30" customWidth="1"/>
    <col min="1795" max="1795" width="8.5703125" style="30" customWidth="1"/>
    <col min="1796" max="1796" width="4.7109375" style="30" bestFit="1" customWidth="1"/>
    <col min="1797" max="1797" width="8.7109375" style="30" customWidth="1"/>
    <col min="1798" max="1798" width="11.28515625" style="30" customWidth="1"/>
    <col min="1799" max="1799" width="13.140625" style="30" customWidth="1"/>
    <col min="1800" max="1800" width="9.140625" style="30"/>
    <col min="1801" max="1801" width="10.5703125" style="30" bestFit="1" customWidth="1"/>
    <col min="1802" max="1802" width="11.5703125" style="30" bestFit="1" customWidth="1"/>
    <col min="1803" max="2047" width="9.140625" style="30"/>
    <col min="2048" max="2048" width="4.7109375" style="30" customWidth="1"/>
    <col min="2049" max="2049" width="6" style="30" bestFit="1" customWidth="1"/>
    <col min="2050" max="2050" width="46.7109375" style="30" customWidth="1"/>
    <col min="2051" max="2051" width="8.5703125" style="30" customWidth="1"/>
    <col min="2052" max="2052" width="4.7109375" style="30" bestFit="1" customWidth="1"/>
    <col min="2053" max="2053" width="8.7109375" style="30" customWidth="1"/>
    <col min="2054" max="2054" width="11.28515625" style="30" customWidth="1"/>
    <col min="2055" max="2055" width="13.140625" style="30" customWidth="1"/>
    <col min="2056" max="2056" width="9.140625" style="30"/>
    <col min="2057" max="2057" width="10.5703125" style="30" bestFit="1" customWidth="1"/>
    <col min="2058" max="2058" width="11.5703125" style="30" bestFit="1" customWidth="1"/>
    <col min="2059" max="2303" width="9.140625" style="30"/>
    <col min="2304" max="2304" width="4.7109375" style="30" customWidth="1"/>
    <col min="2305" max="2305" width="6" style="30" bestFit="1" customWidth="1"/>
    <col min="2306" max="2306" width="46.7109375" style="30" customWidth="1"/>
    <col min="2307" max="2307" width="8.5703125" style="30" customWidth="1"/>
    <col min="2308" max="2308" width="4.7109375" style="30" bestFit="1" customWidth="1"/>
    <col min="2309" max="2309" width="8.7109375" style="30" customWidth="1"/>
    <col min="2310" max="2310" width="11.28515625" style="30" customWidth="1"/>
    <col min="2311" max="2311" width="13.140625" style="30" customWidth="1"/>
    <col min="2312" max="2312" width="9.140625" style="30"/>
    <col min="2313" max="2313" width="10.5703125" style="30" bestFit="1" customWidth="1"/>
    <col min="2314" max="2314" width="11.5703125" style="30" bestFit="1" customWidth="1"/>
    <col min="2315" max="2559" width="9.140625" style="30"/>
    <col min="2560" max="2560" width="4.7109375" style="30" customWidth="1"/>
    <col min="2561" max="2561" width="6" style="30" bestFit="1" customWidth="1"/>
    <col min="2562" max="2562" width="46.7109375" style="30" customWidth="1"/>
    <col min="2563" max="2563" width="8.5703125" style="30" customWidth="1"/>
    <col min="2564" max="2564" width="4.7109375" style="30" bestFit="1" customWidth="1"/>
    <col min="2565" max="2565" width="8.7109375" style="30" customWidth="1"/>
    <col min="2566" max="2566" width="11.28515625" style="30" customWidth="1"/>
    <col min="2567" max="2567" width="13.140625" style="30" customWidth="1"/>
    <col min="2568" max="2568" width="9.140625" style="30"/>
    <col min="2569" max="2569" width="10.5703125" style="30" bestFit="1" customWidth="1"/>
    <col min="2570" max="2570" width="11.5703125" style="30" bestFit="1" customWidth="1"/>
    <col min="2571" max="2815" width="9.140625" style="30"/>
    <col min="2816" max="2816" width="4.7109375" style="30" customWidth="1"/>
    <col min="2817" max="2817" width="6" style="30" bestFit="1" customWidth="1"/>
    <col min="2818" max="2818" width="46.7109375" style="30" customWidth="1"/>
    <col min="2819" max="2819" width="8.5703125" style="30" customWidth="1"/>
    <col min="2820" max="2820" width="4.7109375" style="30" bestFit="1" customWidth="1"/>
    <col min="2821" max="2821" width="8.7109375" style="30" customWidth="1"/>
    <col min="2822" max="2822" width="11.28515625" style="30" customWidth="1"/>
    <col min="2823" max="2823" width="13.140625" style="30" customWidth="1"/>
    <col min="2824" max="2824" width="9.140625" style="30"/>
    <col min="2825" max="2825" width="10.5703125" style="30" bestFit="1" customWidth="1"/>
    <col min="2826" max="2826" width="11.5703125" style="30" bestFit="1" customWidth="1"/>
    <col min="2827" max="3071" width="9.140625" style="30"/>
    <col min="3072" max="3072" width="4.7109375" style="30" customWidth="1"/>
    <col min="3073" max="3073" width="6" style="30" bestFit="1" customWidth="1"/>
    <col min="3074" max="3074" width="46.7109375" style="30" customWidth="1"/>
    <col min="3075" max="3075" width="8.5703125" style="30" customWidth="1"/>
    <col min="3076" max="3076" width="4.7109375" style="30" bestFit="1" customWidth="1"/>
    <col min="3077" max="3077" width="8.7109375" style="30" customWidth="1"/>
    <col min="3078" max="3078" width="11.28515625" style="30" customWidth="1"/>
    <col min="3079" max="3079" width="13.140625" style="30" customWidth="1"/>
    <col min="3080" max="3080" width="9.140625" style="30"/>
    <col min="3081" max="3081" width="10.5703125" style="30" bestFit="1" customWidth="1"/>
    <col min="3082" max="3082" width="11.5703125" style="30" bestFit="1" customWidth="1"/>
    <col min="3083" max="3327" width="9.140625" style="30"/>
    <col min="3328" max="3328" width="4.7109375" style="30" customWidth="1"/>
    <col min="3329" max="3329" width="6" style="30" bestFit="1" customWidth="1"/>
    <col min="3330" max="3330" width="46.7109375" style="30" customWidth="1"/>
    <col min="3331" max="3331" width="8.5703125" style="30" customWidth="1"/>
    <col min="3332" max="3332" width="4.7109375" style="30" bestFit="1" customWidth="1"/>
    <col min="3333" max="3333" width="8.7109375" style="30" customWidth="1"/>
    <col min="3334" max="3334" width="11.28515625" style="30" customWidth="1"/>
    <col min="3335" max="3335" width="13.140625" style="30" customWidth="1"/>
    <col min="3336" max="3336" width="9.140625" style="30"/>
    <col min="3337" max="3337" width="10.5703125" style="30" bestFit="1" customWidth="1"/>
    <col min="3338" max="3338" width="11.5703125" style="30" bestFit="1" customWidth="1"/>
    <col min="3339" max="3583" width="9.140625" style="30"/>
    <col min="3584" max="3584" width="4.7109375" style="30" customWidth="1"/>
    <col min="3585" max="3585" width="6" style="30" bestFit="1" customWidth="1"/>
    <col min="3586" max="3586" width="46.7109375" style="30" customWidth="1"/>
    <col min="3587" max="3587" width="8.5703125" style="30" customWidth="1"/>
    <col min="3588" max="3588" width="4.7109375" style="30" bestFit="1" customWidth="1"/>
    <col min="3589" max="3589" width="8.7109375" style="30" customWidth="1"/>
    <col min="3590" max="3590" width="11.28515625" style="30" customWidth="1"/>
    <col min="3591" max="3591" width="13.140625" style="30" customWidth="1"/>
    <col min="3592" max="3592" width="9.140625" style="30"/>
    <col min="3593" max="3593" width="10.5703125" style="30" bestFit="1" customWidth="1"/>
    <col min="3594" max="3594" width="11.5703125" style="30" bestFit="1" customWidth="1"/>
    <col min="3595" max="3839" width="9.140625" style="30"/>
    <col min="3840" max="3840" width="4.7109375" style="30" customWidth="1"/>
    <col min="3841" max="3841" width="6" style="30" bestFit="1" customWidth="1"/>
    <col min="3842" max="3842" width="46.7109375" style="30" customWidth="1"/>
    <col min="3843" max="3843" width="8.5703125" style="30" customWidth="1"/>
    <col min="3844" max="3844" width="4.7109375" style="30" bestFit="1" customWidth="1"/>
    <col min="3845" max="3845" width="8.7109375" style="30" customWidth="1"/>
    <col min="3846" max="3846" width="11.28515625" style="30" customWidth="1"/>
    <col min="3847" max="3847" width="13.140625" style="30" customWidth="1"/>
    <col min="3848" max="3848" width="9.140625" style="30"/>
    <col min="3849" max="3849" width="10.5703125" style="30" bestFit="1" customWidth="1"/>
    <col min="3850" max="3850" width="11.5703125" style="30" bestFit="1" customWidth="1"/>
    <col min="3851" max="4095" width="9.140625" style="30"/>
    <col min="4096" max="4096" width="4.7109375" style="30" customWidth="1"/>
    <col min="4097" max="4097" width="6" style="30" bestFit="1" customWidth="1"/>
    <col min="4098" max="4098" width="46.7109375" style="30" customWidth="1"/>
    <col min="4099" max="4099" width="8.5703125" style="30" customWidth="1"/>
    <col min="4100" max="4100" width="4.7109375" style="30" bestFit="1" customWidth="1"/>
    <col min="4101" max="4101" width="8.7109375" style="30" customWidth="1"/>
    <col min="4102" max="4102" width="11.28515625" style="30" customWidth="1"/>
    <col min="4103" max="4103" width="13.140625" style="30" customWidth="1"/>
    <col min="4104" max="4104" width="9.140625" style="30"/>
    <col min="4105" max="4105" width="10.5703125" style="30" bestFit="1" customWidth="1"/>
    <col min="4106" max="4106" width="11.5703125" style="30" bestFit="1" customWidth="1"/>
    <col min="4107" max="4351" width="9.140625" style="30"/>
    <col min="4352" max="4352" width="4.7109375" style="30" customWidth="1"/>
    <col min="4353" max="4353" width="6" style="30" bestFit="1" customWidth="1"/>
    <col min="4354" max="4354" width="46.7109375" style="30" customWidth="1"/>
    <col min="4355" max="4355" width="8.5703125" style="30" customWidth="1"/>
    <col min="4356" max="4356" width="4.7109375" style="30" bestFit="1" customWidth="1"/>
    <col min="4357" max="4357" width="8.7109375" style="30" customWidth="1"/>
    <col min="4358" max="4358" width="11.28515625" style="30" customWidth="1"/>
    <col min="4359" max="4359" width="13.140625" style="30" customWidth="1"/>
    <col min="4360" max="4360" width="9.140625" style="30"/>
    <col min="4361" max="4361" width="10.5703125" style="30" bestFit="1" customWidth="1"/>
    <col min="4362" max="4362" width="11.5703125" style="30" bestFit="1" customWidth="1"/>
    <col min="4363" max="4607" width="9.140625" style="30"/>
    <col min="4608" max="4608" width="4.7109375" style="30" customWidth="1"/>
    <col min="4609" max="4609" width="6" style="30" bestFit="1" customWidth="1"/>
    <col min="4610" max="4610" width="46.7109375" style="30" customWidth="1"/>
    <col min="4611" max="4611" width="8.5703125" style="30" customWidth="1"/>
    <col min="4612" max="4612" width="4.7109375" style="30" bestFit="1" customWidth="1"/>
    <col min="4613" max="4613" width="8.7109375" style="30" customWidth="1"/>
    <col min="4614" max="4614" width="11.28515625" style="30" customWidth="1"/>
    <col min="4615" max="4615" width="13.140625" style="30" customWidth="1"/>
    <col min="4616" max="4616" width="9.140625" style="30"/>
    <col min="4617" max="4617" width="10.5703125" style="30" bestFit="1" customWidth="1"/>
    <col min="4618" max="4618" width="11.5703125" style="30" bestFit="1" customWidth="1"/>
    <col min="4619" max="4863" width="9.140625" style="30"/>
    <col min="4864" max="4864" width="4.7109375" style="30" customWidth="1"/>
    <col min="4865" max="4865" width="6" style="30" bestFit="1" customWidth="1"/>
    <col min="4866" max="4866" width="46.7109375" style="30" customWidth="1"/>
    <col min="4867" max="4867" width="8.5703125" style="30" customWidth="1"/>
    <col min="4868" max="4868" width="4.7109375" style="30" bestFit="1" customWidth="1"/>
    <col min="4869" max="4869" width="8.7109375" style="30" customWidth="1"/>
    <col min="4870" max="4870" width="11.28515625" style="30" customWidth="1"/>
    <col min="4871" max="4871" width="13.140625" style="30" customWidth="1"/>
    <col min="4872" max="4872" width="9.140625" style="30"/>
    <col min="4873" max="4873" width="10.5703125" style="30" bestFit="1" customWidth="1"/>
    <col min="4874" max="4874" width="11.5703125" style="30" bestFit="1" customWidth="1"/>
    <col min="4875" max="5119" width="9.140625" style="30"/>
    <col min="5120" max="5120" width="4.7109375" style="30" customWidth="1"/>
    <col min="5121" max="5121" width="6" style="30" bestFit="1" customWidth="1"/>
    <col min="5122" max="5122" width="46.7109375" style="30" customWidth="1"/>
    <col min="5123" max="5123" width="8.5703125" style="30" customWidth="1"/>
    <col min="5124" max="5124" width="4.7109375" style="30" bestFit="1" customWidth="1"/>
    <col min="5125" max="5125" width="8.7109375" style="30" customWidth="1"/>
    <col min="5126" max="5126" width="11.28515625" style="30" customWidth="1"/>
    <col min="5127" max="5127" width="13.140625" style="30" customWidth="1"/>
    <col min="5128" max="5128" width="9.140625" style="30"/>
    <col min="5129" max="5129" width="10.5703125" style="30" bestFit="1" customWidth="1"/>
    <col min="5130" max="5130" width="11.5703125" style="30" bestFit="1" customWidth="1"/>
    <col min="5131" max="5375" width="9.140625" style="30"/>
    <col min="5376" max="5376" width="4.7109375" style="30" customWidth="1"/>
    <col min="5377" max="5377" width="6" style="30" bestFit="1" customWidth="1"/>
    <col min="5378" max="5378" width="46.7109375" style="30" customWidth="1"/>
    <col min="5379" max="5379" width="8.5703125" style="30" customWidth="1"/>
    <col min="5380" max="5380" width="4.7109375" style="30" bestFit="1" customWidth="1"/>
    <col min="5381" max="5381" width="8.7109375" style="30" customWidth="1"/>
    <col min="5382" max="5382" width="11.28515625" style="30" customWidth="1"/>
    <col min="5383" max="5383" width="13.140625" style="30" customWidth="1"/>
    <col min="5384" max="5384" width="9.140625" style="30"/>
    <col min="5385" max="5385" width="10.5703125" style="30" bestFit="1" customWidth="1"/>
    <col min="5386" max="5386" width="11.5703125" style="30" bestFit="1" customWidth="1"/>
    <col min="5387" max="5631" width="9.140625" style="30"/>
    <col min="5632" max="5632" width="4.7109375" style="30" customWidth="1"/>
    <col min="5633" max="5633" width="6" style="30" bestFit="1" customWidth="1"/>
    <col min="5634" max="5634" width="46.7109375" style="30" customWidth="1"/>
    <col min="5635" max="5635" width="8.5703125" style="30" customWidth="1"/>
    <col min="5636" max="5636" width="4.7109375" style="30" bestFit="1" customWidth="1"/>
    <col min="5637" max="5637" width="8.7109375" style="30" customWidth="1"/>
    <col min="5638" max="5638" width="11.28515625" style="30" customWidth="1"/>
    <col min="5639" max="5639" width="13.140625" style="30" customWidth="1"/>
    <col min="5640" max="5640" width="9.140625" style="30"/>
    <col min="5641" max="5641" width="10.5703125" style="30" bestFit="1" customWidth="1"/>
    <col min="5642" max="5642" width="11.5703125" style="30" bestFit="1" customWidth="1"/>
    <col min="5643" max="5887" width="9.140625" style="30"/>
    <col min="5888" max="5888" width="4.7109375" style="30" customWidth="1"/>
    <col min="5889" max="5889" width="6" style="30" bestFit="1" customWidth="1"/>
    <col min="5890" max="5890" width="46.7109375" style="30" customWidth="1"/>
    <col min="5891" max="5891" width="8.5703125" style="30" customWidth="1"/>
    <col min="5892" max="5892" width="4.7109375" style="30" bestFit="1" customWidth="1"/>
    <col min="5893" max="5893" width="8.7109375" style="30" customWidth="1"/>
    <col min="5894" max="5894" width="11.28515625" style="30" customWidth="1"/>
    <col min="5895" max="5895" width="13.140625" style="30" customWidth="1"/>
    <col min="5896" max="5896" width="9.140625" style="30"/>
    <col min="5897" max="5897" width="10.5703125" style="30" bestFit="1" customWidth="1"/>
    <col min="5898" max="5898" width="11.5703125" style="30" bestFit="1" customWidth="1"/>
    <col min="5899" max="6143" width="9.140625" style="30"/>
    <col min="6144" max="6144" width="4.7109375" style="30" customWidth="1"/>
    <col min="6145" max="6145" width="6" style="30" bestFit="1" customWidth="1"/>
    <col min="6146" max="6146" width="46.7109375" style="30" customWidth="1"/>
    <col min="6147" max="6147" width="8.5703125" style="30" customWidth="1"/>
    <col min="6148" max="6148" width="4.7109375" style="30" bestFit="1" customWidth="1"/>
    <col min="6149" max="6149" width="8.7109375" style="30" customWidth="1"/>
    <col min="6150" max="6150" width="11.28515625" style="30" customWidth="1"/>
    <col min="6151" max="6151" width="13.140625" style="30" customWidth="1"/>
    <col min="6152" max="6152" width="9.140625" style="30"/>
    <col min="6153" max="6153" width="10.5703125" style="30" bestFit="1" customWidth="1"/>
    <col min="6154" max="6154" width="11.5703125" style="30" bestFit="1" customWidth="1"/>
    <col min="6155" max="6399" width="9.140625" style="30"/>
    <col min="6400" max="6400" width="4.7109375" style="30" customWidth="1"/>
    <col min="6401" max="6401" width="6" style="30" bestFit="1" customWidth="1"/>
    <col min="6402" max="6402" width="46.7109375" style="30" customWidth="1"/>
    <col min="6403" max="6403" width="8.5703125" style="30" customWidth="1"/>
    <col min="6404" max="6404" width="4.7109375" style="30" bestFit="1" customWidth="1"/>
    <col min="6405" max="6405" width="8.7109375" style="30" customWidth="1"/>
    <col min="6406" max="6406" width="11.28515625" style="30" customWidth="1"/>
    <col min="6407" max="6407" width="13.140625" style="30" customWidth="1"/>
    <col min="6408" max="6408" width="9.140625" style="30"/>
    <col min="6409" max="6409" width="10.5703125" style="30" bestFit="1" customWidth="1"/>
    <col min="6410" max="6410" width="11.5703125" style="30" bestFit="1" customWidth="1"/>
    <col min="6411" max="6655" width="9.140625" style="30"/>
    <col min="6656" max="6656" width="4.7109375" style="30" customWidth="1"/>
    <col min="6657" max="6657" width="6" style="30" bestFit="1" customWidth="1"/>
    <col min="6658" max="6658" width="46.7109375" style="30" customWidth="1"/>
    <col min="6659" max="6659" width="8.5703125" style="30" customWidth="1"/>
    <col min="6660" max="6660" width="4.7109375" style="30" bestFit="1" customWidth="1"/>
    <col min="6661" max="6661" width="8.7109375" style="30" customWidth="1"/>
    <col min="6662" max="6662" width="11.28515625" style="30" customWidth="1"/>
    <col min="6663" max="6663" width="13.140625" style="30" customWidth="1"/>
    <col min="6664" max="6664" width="9.140625" style="30"/>
    <col min="6665" max="6665" width="10.5703125" style="30" bestFit="1" customWidth="1"/>
    <col min="6666" max="6666" width="11.5703125" style="30" bestFit="1" customWidth="1"/>
    <col min="6667" max="6911" width="9.140625" style="30"/>
    <col min="6912" max="6912" width="4.7109375" style="30" customWidth="1"/>
    <col min="6913" max="6913" width="6" style="30" bestFit="1" customWidth="1"/>
    <col min="6914" max="6914" width="46.7109375" style="30" customWidth="1"/>
    <col min="6915" max="6915" width="8.5703125" style="30" customWidth="1"/>
    <col min="6916" max="6916" width="4.7109375" style="30" bestFit="1" customWidth="1"/>
    <col min="6917" max="6917" width="8.7109375" style="30" customWidth="1"/>
    <col min="6918" max="6918" width="11.28515625" style="30" customWidth="1"/>
    <col min="6919" max="6919" width="13.140625" style="30" customWidth="1"/>
    <col min="6920" max="6920" width="9.140625" style="30"/>
    <col min="6921" max="6921" width="10.5703125" style="30" bestFit="1" customWidth="1"/>
    <col min="6922" max="6922" width="11.5703125" style="30" bestFit="1" customWidth="1"/>
    <col min="6923" max="7167" width="9.140625" style="30"/>
    <col min="7168" max="7168" width="4.7109375" style="30" customWidth="1"/>
    <col min="7169" max="7169" width="6" style="30" bestFit="1" customWidth="1"/>
    <col min="7170" max="7170" width="46.7109375" style="30" customWidth="1"/>
    <col min="7171" max="7171" width="8.5703125" style="30" customWidth="1"/>
    <col min="7172" max="7172" width="4.7109375" style="30" bestFit="1" customWidth="1"/>
    <col min="7173" max="7173" width="8.7109375" style="30" customWidth="1"/>
    <col min="7174" max="7174" width="11.28515625" style="30" customWidth="1"/>
    <col min="7175" max="7175" width="13.140625" style="30" customWidth="1"/>
    <col min="7176" max="7176" width="9.140625" style="30"/>
    <col min="7177" max="7177" width="10.5703125" style="30" bestFit="1" customWidth="1"/>
    <col min="7178" max="7178" width="11.5703125" style="30" bestFit="1" customWidth="1"/>
    <col min="7179" max="7423" width="9.140625" style="30"/>
    <col min="7424" max="7424" width="4.7109375" style="30" customWidth="1"/>
    <col min="7425" max="7425" width="6" style="30" bestFit="1" customWidth="1"/>
    <col min="7426" max="7426" width="46.7109375" style="30" customWidth="1"/>
    <col min="7427" max="7427" width="8.5703125" style="30" customWidth="1"/>
    <col min="7428" max="7428" width="4.7109375" style="30" bestFit="1" customWidth="1"/>
    <col min="7429" max="7429" width="8.7109375" style="30" customWidth="1"/>
    <col min="7430" max="7430" width="11.28515625" style="30" customWidth="1"/>
    <col min="7431" max="7431" width="13.140625" style="30" customWidth="1"/>
    <col min="7432" max="7432" width="9.140625" style="30"/>
    <col min="7433" max="7433" width="10.5703125" style="30" bestFit="1" customWidth="1"/>
    <col min="7434" max="7434" width="11.5703125" style="30" bestFit="1" customWidth="1"/>
    <col min="7435" max="7679" width="9.140625" style="30"/>
    <col min="7680" max="7680" width="4.7109375" style="30" customWidth="1"/>
    <col min="7681" max="7681" width="6" style="30" bestFit="1" customWidth="1"/>
    <col min="7682" max="7682" width="46.7109375" style="30" customWidth="1"/>
    <col min="7683" max="7683" width="8.5703125" style="30" customWidth="1"/>
    <col min="7684" max="7684" width="4.7109375" style="30" bestFit="1" customWidth="1"/>
    <col min="7685" max="7685" width="8.7109375" style="30" customWidth="1"/>
    <col min="7686" max="7686" width="11.28515625" style="30" customWidth="1"/>
    <col min="7687" max="7687" width="13.140625" style="30" customWidth="1"/>
    <col min="7688" max="7688" width="9.140625" style="30"/>
    <col min="7689" max="7689" width="10.5703125" style="30" bestFit="1" customWidth="1"/>
    <col min="7690" max="7690" width="11.5703125" style="30" bestFit="1" customWidth="1"/>
    <col min="7691" max="7935" width="9.140625" style="30"/>
    <col min="7936" max="7936" width="4.7109375" style="30" customWidth="1"/>
    <col min="7937" max="7937" width="6" style="30" bestFit="1" customWidth="1"/>
    <col min="7938" max="7938" width="46.7109375" style="30" customWidth="1"/>
    <col min="7939" max="7939" width="8.5703125" style="30" customWidth="1"/>
    <col min="7940" max="7940" width="4.7109375" style="30" bestFit="1" customWidth="1"/>
    <col min="7941" max="7941" width="8.7109375" style="30" customWidth="1"/>
    <col min="7942" max="7942" width="11.28515625" style="30" customWidth="1"/>
    <col min="7943" max="7943" width="13.140625" style="30" customWidth="1"/>
    <col min="7944" max="7944" width="9.140625" style="30"/>
    <col min="7945" max="7945" width="10.5703125" style="30" bestFit="1" customWidth="1"/>
    <col min="7946" max="7946" width="11.5703125" style="30" bestFit="1" customWidth="1"/>
    <col min="7947" max="8191" width="9.140625" style="30"/>
    <col min="8192" max="8192" width="4.7109375" style="30" customWidth="1"/>
    <col min="8193" max="8193" width="6" style="30" bestFit="1" customWidth="1"/>
    <col min="8194" max="8194" width="46.7109375" style="30" customWidth="1"/>
    <col min="8195" max="8195" width="8.5703125" style="30" customWidth="1"/>
    <col min="8196" max="8196" width="4.7109375" style="30" bestFit="1" customWidth="1"/>
    <col min="8197" max="8197" width="8.7109375" style="30" customWidth="1"/>
    <col min="8198" max="8198" width="11.28515625" style="30" customWidth="1"/>
    <col min="8199" max="8199" width="13.140625" style="30" customWidth="1"/>
    <col min="8200" max="8200" width="9.140625" style="30"/>
    <col min="8201" max="8201" width="10.5703125" style="30" bestFit="1" customWidth="1"/>
    <col min="8202" max="8202" width="11.5703125" style="30" bestFit="1" customWidth="1"/>
    <col min="8203" max="8447" width="9.140625" style="30"/>
    <col min="8448" max="8448" width="4.7109375" style="30" customWidth="1"/>
    <col min="8449" max="8449" width="6" style="30" bestFit="1" customWidth="1"/>
    <col min="8450" max="8450" width="46.7109375" style="30" customWidth="1"/>
    <col min="8451" max="8451" width="8.5703125" style="30" customWidth="1"/>
    <col min="8452" max="8452" width="4.7109375" style="30" bestFit="1" customWidth="1"/>
    <col min="8453" max="8453" width="8.7109375" style="30" customWidth="1"/>
    <col min="8454" max="8454" width="11.28515625" style="30" customWidth="1"/>
    <col min="8455" max="8455" width="13.140625" style="30" customWidth="1"/>
    <col min="8456" max="8456" width="9.140625" style="30"/>
    <col min="8457" max="8457" width="10.5703125" style="30" bestFit="1" customWidth="1"/>
    <col min="8458" max="8458" width="11.5703125" style="30" bestFit="1" customWidth="1"/>
    <col min="8459" max="8703" width="9.140625" style="30"/>
    <col min="8704" max="8704" width="4.7109375" style="30" customWidth="1"/>
    <col min="8705" max="8705" width="6" style="30" bestFit="1" customWidth="1"/>
    <col min="8706" max="8706" width="46.7109375" style="30" customWidth="1"/>
    <col min="8707" max="8707" width="8.5703125" style="30" customWidth="1"/>
    <col min="8708" max="8708" width="4.7109375" style="30" bestFit="1" customWidth="1"/>
    <col min="8709" max="8709" width="8.7109375" style="30" customWidth="1"/>
    <col min="8710" max="8710" width="11.28515625" style="30" customWidth="1"/>
    <col min="8711" max="8711" width="13.140625" style="30" customWidth="1"/>
    <col min="8712" max="8712" width="9.140625" style="30"/>
    <col min="8713" max="8713" width="10.5703125" style="30" bestFit="1" customWidth="1"/>
    <col min="8714" max="8714" width="11.5703125" style="30" bestFit="1" customWidth="1"/>
    <col min="8715" max="8959" width="9.140625" style="30"/>
    <col min="8960" max="8960" width="4.7109375" style="30" customWidth="1"/>
    <col min="8961" max="8961" width="6" style="30" bestFit="1" customWidth="1"/>
    <col min="8962" max="8962" width="46.7109375" style="30" customWidth="1"/>
    <col min="8963" max="8963" width="8.5703125" style="30" customWidth="1"/>
    <col min="8964" max="8964" width="4.7109375" style="30" bestFit="1" customWidth="1"/>
    <col min="8965" max="8965" width="8.7109375" style="30" customWidth="1"/>
    <col min="8966" max="8966" width="11.28515625" style="30" customWidth="1"/>
    <col min="8967" max="8967" width="13.140625" style="30" customWidth="1"/>
    <col min="8968" max="8968" width="9.140625" style="30"/>
    <col min="8969" max="8969" width="10.5703125" style="30" bestFit="1" customWidth="1"/>
    <col min="8970" max="8970" width="11.5703125" style="30" bestFit="1" customWidth="1"/>
    <col min="8971" max="9215" width="9.140625" style="30"/>
    <col min="9216" max="9216" width="4.7109375" style="30" customWidth="1"/>
    <col min="9217" max="9217" width="6" style="30" bestFit="1" customWidth="1"/>
    <col min="9218" max="9218" width="46.7109375" style="30" customWidth="1"/>
    <col min="9219" max="9219" width="8.5703125" style="30" customWidth="1"/>
    <col min="9220" max="9220" width="4.7109375" style="30" bestFit="1" customWidth="1"/>
    <col min="9221" max="9221" width="8.7109375" style="30" customWidth="1"/>
    <col min="9222" max="9222" width="11.28515625" style="30" customWidth="1"/>
    <col min="9223" max="9223" width="13.140625" style="30" customWidth="1"/>
    <col min="9224" max="9224" width="9.140625" style="30"/>
    <col min="9225" max="9225" width="10.5703125" style="30" bestFit="1" customWidth="1"/>
    <col min="9226" max="9226" width="11.5703125" style="30" bestFit="1" customWidth="1"/>
    <col min="9227" max="9471" width="9.140625" style="30"/>
    <col min="9472" max="9472" width="4.7109375" style="30" customWidth="1"/>
    <col min="9473" max="9473" width="6" style="30" bestFit="1" customWidth="1"/>
    <col min="9474" max="9474" width="46.7109375" style="30" customWidth="1"/>
    <col min="9475" max="9475" width="8.5703125" style="30" customWidth="1"/>
    <col min="9476" max="9476" width="4.7109375" style="30" bestFit="1" customWidth="1"/>
    <col min="9477" max="9477" width="8.7109375" style="30" customWidth="1"/>
    <col min="9478" max="9478" width="11.28515625" style="30" customWidth="1"/>
    <col min="9479" max="9479" width="13.140625" style="30" customWidth="1"/>
    <col min="9480" max="9480" width="9.140625" style="30"/>
    <col min="9481" max="9481" width="10.5703125" style="30" bestFit="1" customWidth="1"/>
    <col min="9482" max="9482" width="11.5703125" style="30" bestFit="1" customWidth="1"/>
    <col min="9483" max="9727" width="9.140625" style="30"/>
    <col min="9728" max="9728" width="4.7109375" style="30" customWidth="1"/>
    <col min="9729" max="9729" width="6" style="30" bestFit="1" customWidth="1"/>
    <col min="9730" max="9730" width="46.7109375" style="30" customWidth="1"/>
    <col min="9731" max="9731" width="8.5703125" style="30" customWidth="1"/>
    <col min="9732" max="9732" width="4.7109375" style="30" bestFit="1" customWidth="1"/>
    <col min="9733" max="9733" width="8.7109375" style="30" customWidth="1"/>
    <col min="9734" max="9734" width="11.28515625" style="30" customWidth="1"/>
    <col min="9735" max="9735" width="13.140625" style="30" customWidth="1"/>
    <col min="9736" max="9736" width="9.140625" style="30"/>
    <col min="9737" max="9737" width="10.5703125" style="30" bestFit="1" customWidth="1"/>
    <col min="9738" max="9738" width="11.5703125" style="30" bestFit="1" customWidth="1"/>
    <col min="9739" max="9983" width="9.140625" style="30"/>
    <col min="9984" max="9984" width="4.7109375" style="30" customWidth="1"/>
    <col min="9985" max="9985" width="6" style="30" bestFit="1" customWidth="1"/>
    <col min="9986" max="9986" width="46.7109375" style="30" customWidth="1"/>
    <col min="9987" max="9987" width="8.5703125" style="30" customWidth="1"/>
    <col min="9988" max="9988" width="4.7109375" style="30" bestFit="1" customWidth="1"/>
    <col min="9989" max="9989" width="8.7109375" style="30" customWidth="1"/>
    <col min="9990" max="9990" width="11.28515625" style="30" customWidth="1"/>
    <col min="9991" max="9991" width="13.140625" style="30" customWidth="1"/>
    <col min="9992" max="9992" width="9.140625" style="30"/>
    <col min="9993" max="9993" width="10.5703125" style="30" bestFit="1" customWidth="1"/>
    <col min="9994" max="9994" width="11.5703125" style="30" bestFit="1" customWidth="1"/>
    <col min="9995" max="10239" width="9.140625" style="30"/>
    <col min="10240" max="10240" width="4.7109375" style="30" customWidth="1"/>
    <col min="10241" max="10241" width="6" style="30" bestFit="1" customWidth="1"/>
    <col min="10242" max="10242" width="46.7109375" style="30" customWidth="1"/>
    <col min="10243" max="10243" width="8.5703125" style="30" customWidth="1"/>
    <col min="10244" max="10244" width="4.7109375" style="30" bestFit="1" customWidth="1"/>
    <col min="10245" max="10245" width="8.7109375" style="30" customWidth="1"/>
    <col min="10246" max="10246" width="11.28515625" style="30" customWidth="1"/>
    <col min="10247" max="10247" width="13.140625" style="30" customWidth="1"/>
    <col min="10248" max="10248" width="9.140625" style="30"/>
    <col min="10249" max="10249" width="10.5703125" style="30" bestFit="1" customWidth="1"/>
    <col min="10250" max="10250" width="11.5703125" style="30" bestFit="1" customWidth="1"/>
    <col min="10251" max="10495" width="9.140625" style="30"/>
    <col min="10496" max="10496" width="4.7109375" style="30" customWidth="1"/>
    <col min="10497" max="10497" width="6" style="30" bestFit="1" customWidth="1"/>
    <col min="10498" max="10498" width="46.7109375" style="30" customWidth="1"/>
    <col min="10499" max="10499" width="8.5703125" style="30" customWidth="1"/>
    <col min="10500" max="10500" width="4.7109375" style="30" bestFit="1" customWidth="1"/>
    <col min="10501" max="10501" width="8.7109375" style="30" customWidth="1"/>
    <col min="10502" max="10502" width="11.28515625" style="30" customWidth="1"/>
    <col min="10503" max="10503" width="13.140625" style="30" customWidth="1"/>
    <col min="10504" max="10504" width="9.140625" style="30"/>
    <col min="10505" max="10505" width="10.5703125" style="30" bestFit="1" customWidth="1"/>
    <col min="10506" max="10506" width="11.5703125" style="30" bestFit="1" customWidth="1"/>
    <col min="10507" max="10751" width="9.140625" style="30"/>
    <col min="10752" max="10752" width="4.7109375" style="30" customWidth="1"/>
    <col min="10753" max="10753" width="6" style="30" bestFit="1" customWidth="1"/>
    <col min="10754" max="10754" width="46.7109375" style="30" customWidth="1"/>
    <col min="10755" max="10755" width="8.5703125" style="30" customWidth="1"/>
    <col min="10756" max="10756" width="4.7109375" style="30" bestFit="1" customWidth="1"/>
    <col min="10757" max="10757" width="8.7109375" style="30" customWidth="1"/>
    <col min="10758" max="10758" width="11.28515625" style="30" customWidth="1"/>
    <col min="10759" max="10759" width="13.140625" style="30" customWidth="1"/>
    <col min="10760" max="10760" width="9.140625" style="30"/>
    <col min="10761" max="10761" width="10.5703125" style="30" bestFit="1" customWidth="1"/>
    <col min="10762" max="10762" width="11.5703125" style="30" bestFit="1" customWidth="1"/>
    <col min="10763" max="11007" width="9.140625" style="30"/>
    <col min="11008" max="11008" width="4.7109375" style="30" customWidth="1"/>
    <col min="11009" max="11009" width="6" style="30" bestFit="1" customWidth="1"/>
    <col min="11010" max="11010" width="46.7109375" style="30" customWidth="1"/>
    <col min="11011" max="11011" width="8.5703125" style="30" customWidth="1"/>
    <col min="11012" max="11012" width="4.7109375" style="30" bestFit="1" customWidth="1"/>
    <col min="11013" max="11013" width="8.7109375" style="30" customWidth="1"/>
    <col min="11014" max="11014" width="11.28515625" style="30" customWidth="1"/>
    <col min="11015" max="11015" width="13.140625" style="30" customWidth="1"/>
    <col min="11016" max="11016" width="9.140625" style="30"/>
    <col min="11017" max="11017" width="10.5703125" style="30" bestFit="1" customWidth="1"/>
    <col min="11018" max="11018" width="11.5703125" style="30" bestFit="1" customWidth="1"/>
    <col min="11019" max="11263" width="9.140625" style="30"/>
    <col min="11264" max="11264" width="4.7109375" style="30" customWidth="1"/>
    <col min="11265" max="11265" width="6" style="30" bestFit="1" customWidth="1"/>
    <col min="11266" max="11266" width="46.7109375" style="30" customWidth="1"/>
    <col min="11267" max="11267" width="8.5703125" style="30" customWidth="1"/>
    <col min="11268" max="11268" width="4.7109375" style="30" bestFit="1" customWidth="1"/>
    <col min="11269" max="11269" width="8.7109375" style="30" customWidth="1"/>
    <col min="11270" max="11270" width="11.28515625" style="30" customWidth="1"/>
    <col min="11271" max="11271" width="13.140625" style="30" customWidth="1"/>
    <col min="11272" max="11272" width="9.140625" style="30"/>
    <col min="11273" max="11273" width="10.5703125" style="30" bestFit="1" customWidth="1"/>
    <col min="11274" max="11274" width="11.5703125" style="30" bestFit="1" customWidth="1"/>
    <col min="11275" max="11519" width="9.140625" style="30"/>
    <col min="11520" max="11520" width="4.7109375" style="30" customWidth="1"/>
    <col min="11521" max="11521" width="6" style="30" bestFit="1" customWidth="1"/>
    <col min="11522" max="11522" width="46.7109375" style="30" customWidth="1"/>
    <col min="11523" max="11523" width="8.5703125" style="30" customWidth="1"/>
    <col min="11524" max="11524" width="4.7109375" style="30" bestFit="1" customWidth="1"/>
    <col min="11525" max="11525" width="8.7109375" style="30" customWidth="1"/>
    <col min="11526" max="11526" width="11.28515625" style="30" customWidth="1"/>
    <col min="11527" max="11527" width="13.140625" style="30" customWidth="1"/>
    <col min="11528" max="11528" width="9.140625" style="30"/>
    <col min="11529" max="11529" width="10.5703125" style="30" bestFit="1" customWidth="1"/>
    <col min="11530" max="11530" width="11.5703125" style="30" bestFit="1" customWidth="1"/>
    <col min="11531" max="11775" width="9.140625" style="30"/>
    <col min="11776" max="11776" width="4.7109375" style="30" customWidth="1"/>
    <col min="11777" max="11777" width="6" style="30" bestFit="1" customWidth="1"/>
    <col min="11778" max="11778" width="46.7109375" style="30" customWidth="1"/>
    <col min="11779" max="11779" width="8.5703125" style="30" customWidth="1"/>
    <col min="11780" max="11780" width="4.7109375" style="30" bestFit="1" customWidth="1"/>
    <col min="11781" max="11781" width="8.7109375" style="30" customWidth="1"/>
    <col min="11782" max="11782" width="11.28515625" style="30" customWidth="1"/>
    <col min="11783" max="11783" width="13.140625" style="30" customWidth="1"/>
    <col min="11784" max="11784" width="9.140625" style="30"/>
    <col min="11785" max="11785" width="10.5703125" style="30" bestFit="1" customWidth="1"/>
    <col min="11786" max="11786" width="11.5703125" style="30" bestFit="1" customWidth="1"/>
    <col min="11787" max="12031" width="9.140625" style="30"/>
    <col min="12032" max="12032" width="4.7109375" style="30" customWidth="1"/>
    <col min="12033" max="12033" width="6" style="30" bestFit="1" customWidth="1"/>
    <col min="12034" max="12034" width="46.7109375" style="30" customWidth="1"/>
    <col min="12035" max="12035" width="8.5703125" style="30" customWidth="1"/>
    <col min="12036" max="12036" width="4.7109375" style="30" bestFit="1" customWidth="1"/>
    <col min="12037" max="12037" width="8.7109375" style="30" customWidth="1"/>
    <col min="12038" max="12038" width="11.28515625" style="30" customWidth="1"/>
    <col min="12039" max="12039" width="13.140625" style="30" customWidth="1"/>
    <col min="12040" max="12040" width="9.140625" style="30"/>
    <col min="12041" max="12041" width="10.5703125" style="30" bestFit="1" customWidth="1"/>
    <col min="12042" max="12042" width="11.5703125" style="30" bestFit="1" customWidth="1"/>
    <col min="12043" max="12287" width="9.140625" style="30"/>
    <col min="12288" max="12288" width="4.7109375" style="30" customWidth="1"/>
    <col min="12289" max="12289" width="6" style="30" bestFit="1" customWidth="1"/>
    <col min="12290" max="12290" width="46.7109375" style="30" customWidth="1"/>
    <col min="12291" max="12291" width="8.5703125" style="30" customWidth="1"/>
    <col min="12292" max="12292" width="4.7109375" style="30" bestFit="1" customWidth="1"/>
    <col min="12293" max="12293" width="8.7109375" style="30" customWidth="1"/>
    <col min="12294" max="12294" width="11.28515625" style="30" customWidth="1"/>
    <col min="12295" max="12295" width="13.140625" style="30" customWidth="1"/>
    <col min="12296" max="12296" width="9.140625" style="30"/>
    <col min="12297" max="12297" width="10.5703125" style="30" bestFit="1" customWidth="1"/>
    <col min="12298" max="12298" width="11.5703125" style="30" bestFit="1" customWidth="1"/>
    <col min="12299" max="12543" width="9.140625" style="30"/>
    <col min="12544" max="12544" width="4.7109375" style="30" customWidth="1"/>
    <col min="12545" max="12545" width="6" style="30" bestFit="1" customWidth="1"/>
    <col min="12546" max="12546" width="46.7109375" style="30" customWidth="1"/>
    <col min="12547" max="12547" width="8.5703125" style="30" customWidth="1"/>
    <col min="12548" max="12548" width="4.7109375" style="30" bestFit="1" customWidth="1"/>
    <col min="12549" max="12549" width="8.7109375" style="30" customWidth="1"/>
    <col min="12550" max="12550" width="11.28515625" style="30" customWidth="1"/>
    <col min="12551" max="12551" width="13.140625" style="30" customWidth="1"/>
    <col min="12552" max="12552" width="9.140625" style="30"/>
    <col min="12553" max="12553" width="10.5703125" style="30" bestFit="1" customWidth="1"/>
    <col min="12554" max="12554" width="11.5703125" style="30" bestFit="1" customWidth="1"/>
    <col min="12555" max="12799" width="9.140625" style="30"/>
    <col min="12800" max="12800" width="4.7109375" style="30" customWidth="1"/>
    <col min="12801" max="12801" width="6" style="30" bestFit="1" customWidth="1"/>
    <col min="12802" max="12802" width="46.7109375" style="30" customWidth="1"/>
    <col min="12803" max="12803" width="8.5703125" style="30" customWidth="1"/>
    <col min="12804" max="12804" width="4.7109375" style="30" bestFit="1" customWidth="1"/>
    <col min="12805" max="12805" width="8.7109375" style="30" customWidth="1"/>
    <col min="12806" max="12806" width="11.28515625" style="30" customWidth="1"/>
    <col min="12807" max="12807" width="13.140625" style="30" customWidth="1"/>
    <col min="12808" max="12808" width="9.140625" style="30"/>
    <col min="12809" max="12809" width="10.5703125" style="30" bestFit="1" customWidth="1"/>
    <col min="12810" max="12810" width="11.5703125" style="30" bestFit="1" customWidth="1"/>
    <col min="12811" max="13055" width="9.140625" style="30"/>
    <col min="13056" max="13056" width="4.7109375" style="30" customWidth="1"/>
    <col min="13057" max="13057" width="6" style="30" bestFit="1" customWidth="1"/>
    <col min="13058" max="13058" width="46.7109375" style="30" customWidth="1"/>
    <col min="13059" max="13059" width="8.5703125" style="30" customWidth="1"/>
    <col min="13060" max="13060" width="4.7109375" style="30" bestFit="1" customWidth="1"/>
    <col min="13061" max="13061" width="8.7109375" style="30" customWidth="1"/>
    <col min="13062" max="13062" width="11.28515625" style="30" customWidth="1"/>
    <col min="13063" max="13063" width="13.140625" style="30" customWidth="1"/>
    <col min="13064" max="13064" width="9.140625" style="30"/>
    <col min="13065" max="13065" width="10.5703125" style="30" bestFit="1" customWidth="1"/>
    <col min="13066" max="13066" width="11.5703125" style="30" bestFit="1" customWidth="1"/>
    <col min="13067" max="13311" width="9.140625" style="30"/>
    <col min="13312" max="13312" width="4.7109375" style="30" customWidth="1"/>
    <col min="13313" max="13313" width="6" style="30" bestFit="1" customWidth="1"/>
    <col min="13314" max="13314" width="46.7109375" style="30" customWidth="1"/>
    <col min="13315" max="13315" width="8.5703125" style="30" customWidth="1"/>
    <col min="13316" max="13316" width="4.7109375" style="30" bestFit="1" customWidth="1"/>
    <col min="13317" max="13317" width="8.7109375" style="30" customWidth="1"/>
    <col min="13318" max="13318" width="11.28515625" style="30" customWidth="1"/>
    <col min="13319" max="13319" width="13.140625" style="30" customWidth="1"/>
    <col min="13320" max="13320" width="9.140625" style="30"/>
    <col min="13321" max="13321" width="10.5703125" style="30" bestFit="1" customWidth="1"/>
    <col min="13322" max="13322" width="11.5703125" style="30" bestFit="1" customWidth="1"/>
    <col min="13323" max="13567" width="9.140625" style="30"/>
    <col min="13568" max="13568" width="4.7109375" style="30" customWidth="1"/>
    <col min="13569" max="13569" width="6" style="30" bestFit="1" customWidth="1"/>
    <col min="13570" max="13570" width="46.7109375" style="30" customWidth="1"/>
    <col min="13571" max="13571" width="8.5703125" style="30" customWidth="1"/>
    <col min="13572" max="13572" width="4.7109375" style="30" bestFit="1" customWidth="1"/>
    <col min="13573" max="13573" width="8.7109375" style="30" customWidth="1"/>
    <col min="13574" max="13574" width="11.28515625" style="30" customWidth="1"/>
    <col min="13575" max="13575" width="13.140625" style="30" customWidth="1"/>
    <col min="13576" max="13576" width="9.140625" style="30"/>
    <col min="13577" max="13577" width="10.5703125" style="30" bestFit="1" customWidth="1"/>
    <col min="13578" max="13578" width="11.5703125" style="30" bestFit="1" customWidth="1"/>
    <col min="13579" max="13823" width="9.140625" style="30"/>
    <col min="13824" max="13824" width="4.7109375" style="30" customWidth="1"/>
    <col min="13825" max="13825" width="6" style="30" bestFit="1" customWidth="1"/>
    <col min="13826" max="13826" width="46.7109375" style="30" customWidth="1"/>
    <col min="13827" max="13827" width="8.5703125" style="30" customWidth="1"/>
    <col min="13828" max="13828" width="4.7109375" style="30" bestFit="1" customWidth="1"/>
    <col min="13829" max="13829" width="8.7109375" style="30" customWidth="1"/>
    <col min="13830" max="13830" width="11.28515625" style="30" customWidth="1"/>
    <col min="13831" max="13831" width="13.140625" style="30" customWidth="1"/>
    <col min="13832" max="13832" width="9.140625" style="30"/>
    <col min="13833" max="13833" width="10.5703125" style="30" bestFit="1" customWidth="1"/>
    <col min="13834" max="13834" width="11.5703125" style="30" bestFit="1" customWidth="1"/>
    <col min="13835" max="14079" width="9.140625" style="30"/>
    <col min="14080" max="14080" width="4.7109375" style="30" customWidth="1"/>
    <col min="14081" max="14081" width="6" style="30" bestFit="1" customWidth="1"/>
    <col min="14082" max="14082" width="46.7109375" style="30" customWidth="1"/>
    <col min="14083" max="14083" width="8.5703125" style="30" customWidth="1"/>
    <col min="14084" max="14084" width="4.7109375" style="30" bestFit="1" customWidth="1"/>
    <col min="14085" max="14085" width="8.7109375" style="30" customWidth="1"/>
    <col min="14086" max="14086" width="11.28515625" style="30" customWidth="1"/>
    <col min="14087" max="14087" width="13.140625" style="30" customWidth="1"/>
    <col min="14088" max="14088" width="9.140625" style="30"/>
    <col min="14089" max="14089" width="10.5703125" style="30" bestFit="1" customWidth="1"/>
    <col min="14090" max="14090" width="11.5703125" style="30" bestFit="1" customWidth="1"/>
    <col min="14091" max="14335" width="9.140625" style="30"/>
    <col min="14336" max="14336" width="4.7109375" style="30" customWidth="1"/>
    <col min="14337" max="14337" width="6" style="30" bestFit="1" customWidth="1"/>
    <col min="14338" max="14338" width="46.7109375" style="30" customWidth="1"/>
    <col min="14339" max="14339" width="8.5703125" style="30" customWidth="1"/>
    <col min="14340" max="14340" width="4.7109375" style="30" bestFit="1" customWidth="1"/>
    <col min="14341" max="14341" width="8.7109375" style="30" customWidth="1"/>
    <col min="14342" max="14342" width="11.28515625" style="30" customWidth="1"/>
    <col min="14343" max="14343" width="13.140625" style="30" customWidth="1"/>
    <col min="14344" max="14344" width="9.140625" style="30"/>
    <col min="14345" max="14345" width="10.5703125" style="30" bestFit="1" customWidth="1"/>
    <col min="14346" max="14346" width="11.5703125" style="30" bestFit="1" customWidth="1"/>
    <col min="14347" max="14591" width="9.140625" style="30"/>
    <col min="14592" max="14592" width="4.7109375" style="30" customWidth="1"/>
    <col min="14593" max="14593" width="6" style="30" bestFit="1" customWidth="1"/>
    <col min="14594" max="14594" width="46.7109375" style="30" customWidth="1"/>
    <col min="14595" max="14595" width="8.5703125" style="30" customWidth="1"/>
    <col min="14596" max="14596" width="4.7109375" style="30" bestFit="1" customWidth="1"/>
    <col min="14597" max="14597" width="8.7109375" style="30" customWidth="1"/>
    <col min="14598" max="14598" width="11.28515625" style="30" customWidth="1"/>
    <col min="14599" max="14599" width="13.140625" style="30" customWidth="1"/>
    <col min="14600" max="14600" width="9.140625" style="30"/>
    <col min="14601" max="14601" width="10.5703125" style="30" bestFit="1" customWidth="1"/>
    <col min="14602" max="14602" width="11.5703125" style="30" bestFit="1" customWidth="1"/>
    <col min="14603" max="14847" width="9.140625" style="30"/>
    <col min="14848" max="14848" width="4.7109375" style="30" customWidth="1"/>
    <col min="14849" max="14849" width="6" style="30" bestFit="1" customWidth="1"/>
    <col min="14850" max="14850" width="46.7109375" style="30" customWidth="1"/>
    <col min="14851" max="14851" width="8.5703125" style="30" customWidth="1"/>
    <col min="14852" max="14852" width="4.7109375" style="30" bestFit="1" customWidth="1"/>
    <col min="14853" max="14853" width="8.7109375" style="30" customWidth="1"/>
    <col min="14854" max="14854" width="11.28515625" style="30" customWidth="1"/>
    <col min="14855" max="14855" width="13.140625" style="30" customWidth="1"/>
    <col min="14856" max="14856" width="9.140625" style="30"/>
    <col min="14857" max="14857" width="10.5703125" style="30" bestFit="1" customWidth="1"/>
    <col min="14858" max="14858" width="11.5703125" style="30" bestFit="1" customWidth="1"/>
    <col min="14859" max="15103" width="9.140625" style="30"/>
    <col min="15104" max="15104" width="4.7109375" style="30" customWidth="1"/>
    <col min="15105" max="15105" width="6" style="30" bestFit="1" customWidth="1"/>
    <col min="15106" max="15106" width="46.7109375" style="30" customWidth="1"/>
    <col min="15107" max="15107" width="8.5703125" style="30" customWidth="1"/>
    <col min="15108" max="15108" width="4.7109375" style="30" bestFit="1" customWidth="1"/>
    <col min="15109" max="15109" width="8.7109375" style="30" customWidth="1"/>
    <col min="15110" max="15110" width="11.28515625" style="30" customWidth="1"/>
    <col min="15111" max="15111" width="13.140625" style="30" customWidth="1"/>
    <col min="15112" max="15112" width="9.140625" style="30"/>
    <col min="15113" max="15113" width="10.5703125" style="30" bestFit="1" customWidth="1"/>
    <col min="15114" max="15114" width="11.5703125" style="30" bestFit="1" customWidth="1"/>
    <col min="15115" max="15359" width="9.140625" style="30"/>
    <col min="15360" max="15360" width="4.7109375" style="30" customWidth="1"/>
    <col min="15361" max="15361" width="6" style="30" bestFit="1" customWidth="1"/>
    <col min="15362" max="15362" width="46.7109375" style="30" customWidth="1"/>
    <col min="15363" max="15363" width="8.5703125" style="30" customWidth="1"/>
    <col min="15364" max="15364" width="4.7109375" style="30" bestFit="1" customWidth="1"/>
    <col min="15365" max="15365" width="8.7109375" style="30" customWidth="1"/>
    <col min="15366" max="15366" width="11.28515625" style="30" customWidth="1"/>
    <col min="15367" max="15367" width="13.140625" style="30" customWidth="1"/>
    <col min="15368" max="15368" width="9.140625" style="30"/>
    <col min="15369" max="15369" width="10.5703125" style="30" bestFit="1" customWidth="1"/>
    <col min="15370" max="15370" width="11.5703125" style="30" bestFit="1" customWidth="1"/>
    <col min="15371" max="15615" width="9.140625" style="30"/>
    <col min="15616" max="15616" width="4.7109375" style="30" customWidth="1"/>
    <col min="15617" max="15617" width="6" style="30" bestFit="1" customWidth="1"/>
    <col min="15618" max="15618" width="46.7109375" style="30" customWidth="1"/>
    <col min="15619" max="15619" width="8.5703125" style="30" customWidth="1"/>
    <col min="15620" max="15620" width="4.7109375" style="30" bestFit="1" customWidth="1"/>
    <col min="15621" max="15621" width="8.7109375" style="30" customWidth="1"/>
    <col min="15622" max="15622" width="11.28515625" style="30" customWidth="1"/>
    <col min="15623" max="15623" width="13.140625" style="30" customWidth="1"/>
    <col min="15624" max="15624" width="9.140625" style="30"/>
    <col min="15625" max="15625" width="10.5703125" style="30" bestFit="1" customWidth="1"/>
    <col min="15626" max="15626" width="11.5703125" style="30" bestFit="1" customWidth="1"/>
    <col min="15627" max="15871" width="9.140625" style="30"/>
    <col min="15872" max="15872" width="4.7109375" style="30" customWidth="1"/>
    <col min="15873" max="15873" width="6" style="30" bestFit="1" customWidth="1"/>
    <col min="15874" max="15874" width="46.7109375" style="30" customWidth="1"/>
    <col min="15875" max="15875" width="8.5703125" style="30" customWidth="1"/>
    <col min="15876" max="15876" width="4.7109375" style="30" bestFit="1" customWidth="1"/>
    <col min="15877" max="15877" width="8.7109375" style="30" customWidth="1"/>
    <col min="15878" max="15878" width="11.28515625" style="30" customWidth="1"/>
    <col min="15879" max="15879" width="13.140625" style="30" customWidth="1"/>
    <col min="15880" max="15880" width="9.140625" style="30"/>
    <col min="15881" max="15881" width="10.5703125" style="30" bestFit="1" customWidth="1"/>
    <col min="15882" max="15882" width="11.5703125" style="30" bestFit="1" customWidth="1"/>
    <col min="15883" max="16127" width="9.140625" style="30"/>
    <col min="16128" max="16128" width="4.7109375" style="30" customWidth="1"/>
    <col min="16129" max="16129" width="6" style="30" bestFit="1" customWidth="1"/>
    <col min="16130" max="16130" width="46.7109375" style="30" customWidth="1"/>
    <col min="16131" max="16131" width="8.5703125" style="30" customWidth="1"/>
    <col min="16132" max="16132" width="4.7109375" style="30" bestFit="1" customWidth="1"/>
    <col min="16133" max="16133" width="8.7109375" style="30" customWidth="1"/>
    <col min="16134" max="16134" width="11.28515625" style="30" customWidth="1"/>
    <col min="16135" max="16135" width="13.140625" style="30" customWidth="1"/>
    <col min="16136" max="16136" width="9.140625" style="30"/>
    <col min="16137" max="16137" width="10.5703125" style="30" bestFit="1" customWidth="1"/>
    <col min="16138" max="16138" width="11.5703125" style="30" bestFit="1" customWidth="1"/>
    <col min="16139" max="16384" width="9.140625" style="30"/>
  </cols>
  <sheetData>
    <row r="1" spans="1:8" s="404" customFormat="1" ht="15.75" x14ac:dyDescent="0.2">
      <c r="A1" s="25" t="s">
        <v>448</v>
      </c>
      <c r="B1" s="66" t="s">
        <v>6</v>
      </c>
      <c r="C1" s="402"/>
      <c r="D1" s="402"/>
      <c r="E1" s="403"/>
    </row>
    <row r="2" spans="1:8" s="404" customFormat="1" ht="15.75" x14ac:dyDescent="0.2">
      <c r="A2" s="25" t="s">
        <v>449</v>
      </c>
      <c r="B2" s="66" t="s">
        <v>7</v>
      </c>
      <c r="C2" s="402"/>
      <c r="D2" s="402"/>
      <c r="E2" s="403"/>
    </row>
    <row r="3" spans="1:8" s="404" customFormat="1" ht="15.75" x14ac:dyDescent="0.2">
      <c r="A3" s="25" t="s">
        <v>601</v>
      </c>
      <c r="B3" s="66" t="s">
        <v>451</v>
      </c>
      <c r="C3" s="402"/>
      <c r="D3" s="402"/>
      <c r="E3" s="403"/>
    </row>
    <row r="4" spans="1:8" x14ac:dyDescent="0.2">
      <c r="A4" s="232"/>
      <c r="B4" s="66" t="s">
        <v>602</v>
      </c>
      <c r="C4" s="405"/>
      <c r="D4" s="405"/>
      <c r="E4" s="28"/>
    </row>
    <row r="5" spans="1:8" ht="76.5" x14ac:dyDescent="0.2">
      <c r="A5" s="406" t="s">
        <v>0</v>
      </c>
      <c r="B5" s="407" t="s">
        <v>34</v>
      </c>
      <c r="C5" s="408" t="s">
        <v>8</v>
      </c>
      <c r="D5" s="409" t="s">
        <v>9</v>
      </c>
      <c r="E5" s="410" t="s">
        <v>453</v>
      </c>
      <c r="F5" s="410" t="s">
        <v>39</v>
      </c>
    </row>
    <row r="6" spans="1:8" s="417" customFormat="1" x14ac:dyDescent="0.2">
      <c r="A6" s="430"/>
      <c r="B6" s="413"/>
      <c r="C6" s="414"/>
      <c r="D6" s="415"/>
      <c r="E6" s="414"/>
      <c r="F6" s="414"/>
    </row>
    <row r="7" spans="1:8" s="417" customFormat="1" x14ac:dyDescent="0.2">
      <c r="A7" s="418">
        <v>1</v>
      </c>
      <c r="B7" s="419" t="s">
        <v>487</v>
      </c>
      <c r="C7" s="420"/>
      <c r="D7" s="421"/>
      <c r="E7" s="420"/>
      <c r="F7" s="420"/>
    </row>
    <row r="8" spans="1:8" s="417" customFormat="1" ht="38.25" x14ac:dyDescent="0.2">
      <c r="A8" s="418"/>
      <c r="B8" s="423" t="s">
        <v>560</v>
      </c>
      <c r="C8" s="420"/>
      <c r="D8" s="421"/>
      <c r="E8" s="420"/>
      <c r="F8" s="420"/>
    </row>
    <row r="9" spans="1:8" s="417" customFormat="1" x14ac:dyDescent="0.2">
      <c r="A9" s="418"/>
      <c r="B9" s="423"/>
      <c r="C9" s="420">
        <v>0.18105000000000002</v>
      </c>
      <c r="D9" s="425" t="s">
        <v>460</v>
      </c>
      <c r="E9" s="443"/>
      <c r="F9" s="420">
        <f>+C9*E9</f>
        <v>0</v>
      </c>
    </row>
    <row r="10" spans="1:8" s="417" customFormat="1" x14ac:dyDescent="0.2">
      <c r="A10" s="426"/>
      <c r="B10" s="427"/>
      <c r="C10" s="428"/>
      <c r="D10" s="429"/>
      <c r="E10" s="428"/>
      <c r="F10" s="428"/>
    </row>
    <row r="11" spans="1:8" s="417" customFormat="1" x14ac:dyDescent="0.2">
      <c r="A11" s="430"/>
      <c r="B11" s="413"/>
      <c r="C11" s="414"/>
      <c r="D11" s="415"/>
      <c r="E11" s="414"/>
      <c r="F11" s="414"/>
    </row>
    <row r="12" spans="1:8" s="417" customFormat="1" x14ac:dyDescent="0.2">
      <c r="A12" s="418">
        <f>1+A7</f>
        <v>2</v>
      </c>
      <c r="B12" s="419" t="s">
        <v>561</v>
      </c>
      <c r="C12" s="420"/>
      <c r="D12" s="421"/>
      <c r="E12" s="420"/>
      <c r="F12" s="420"/>
    </row>
    <row r="13" spans="1:8" s="417" customFormat="1" ht="51" x14ac:dyDescent="0.2">
      <c r="A13" s="418"/>
      <c r="B13" s="423" t="s">
        <v>562</v>
      </c>
      <c r="C13" s="420"/>
      <c r="D13" s="421"/>
      <c r="E13" s="420"/>
      <c r="F13" s="420"/>
    </row>
    <row r="14" spans="1:8" s="417" customFormat="1" x14ac:dyDescent="0.2">
      <c r="A14" s="418"/>
      <c r="B14" s="423"/>
      <c r="C14" s="420">
        <v>0.25950000000000001</v>
      </c>
      <c r="D14" s="421" t="s">
        <v>460</v>
      </c>
      <c r="E14" s="443"/>
      <c r="F14" s="420">
        <f>+C14*E14</f>
        <v>0</v>
      </c>
    </row>
    <row r="15" spans="1:8" s="417" customFormat="1" x14ac:dyDescent="0.2">
      <c r="A15" s="426"/>
      <c r="B15" s="427"/>
      <c r="C15" s="428"/>
      <c r="D15" s="429"/>
      <c r="E15" s="428"/>
      <c r="F15" s="428"/>
      <c r="H15" s="436"/>
    </row>
    <row r="16" spans="1:8" s="417" customFormat="1" x14ac:dyDescent="0.2">
      <c r="A16" s="430"/>
      <c r="B16" s="413"/>
      <c r="C16" s="414"/>
      <c r="D16" s="415"/>
      <c r="E16" s="414"/>
      <c r="F16" s="414"/>
    </row>
    <row r="17" spans="1:6" s="417" customFormat="1" x14ac:dyDescent="0.2">
      <c r="A17" s="418">
        <f>1+A12</f>
        <v>3</v>
      </c>
      <c r="B17" s="419" t="s">
        <v>563</v>
      </c>
      <c r="C17" s="420"/>
      <c r="D17" s="421"/>
      <c r="E17" s="420"/>
      <c r="F17" s="420"/>
    </row>
    <row r="18" spans="1:6" s="417" customFormat="1" ht="51" x14ac:dyDescent="0.2">
      <c r="A18" s="418"/>
      <c r="B18" s="423" t="s">
        <v>564</v>
      </c>
      <c r="C18" s="420"/>
      <c r="D18" s="421"/>
      <c r="E18" s="420"/>
      <c r="F18" s="420"/>
    </row>
    <row r="19" spans="1:6" s="417" customFormat="1" x14ac:dyDescent="0.2">
      <c r="A19" s="418"/>
      <c r="B19" s="423"/>
      <c r="C19" s="420">
        <v>0.36294000000000004</v>
      </c>
      <c r="D19" s="421" t="s">
        <v>460</v>
      </c>
      <c r="E19" s="443"/>
      <c r="F19" s="420">
        <f>+C19*E19</f>
        <v>0</v>
      </c>
    </row>
    <row r="20" spans="1:6" s="417" customFormat="1" x14ac:dyDescent="0.2">
      <c r="A20" s="426"/>
      <c r="B20" s="427"/>
      <c r="C20" s="428"/>
      <c r="D20" s="429"/>
      <c r="E20" s="428"/>
      <c r="F20" s="428"/>
    </row>
    <row r="21" spans="1:6" s="417" customFormat="1" x14ac:dyDescent="0.2">
      <c r="A21" s="430"/>
      <c r="B21" s="413"/>
      <c r="C21" s="414"/>
      <c r="D21" s="415"/>
      <c r="E21" s="414"/>
      <c r="F21" s="414"/>
    </row>
    <row r="22" spans="1:6" s="417" customFormat="1" x14ac:dyDescent="0.2">
      <c r="A22" s="418">
        <f>1+A17</f>
        <v>4</v>
      </c>
      <c r="B22" s="419" t="s">
        <v>565</v>
      </c>
      <c r="C22" s="420"/>
      <c r="D22" s="421"/>
      <c r="E22" s="420"/>
      <c r="F22" s="420"/>
    </row>
    <row r="23" spans="1:6" s="417" customFormat="1" ht="63.75" x14ac:dyDescent="0.2">
      <c r="A23" s="418"/>
      <c r="B23" s="423" t="s">
        <v>566</v>
      </c>
      <c r="C23" s="420"/>
      <c r="D23" s="421"/>
      <c r="E23" s="420"/>
      <c r="F23" s="420"/>
    </row>
    <row r="24" spans="1:6" s="417" customFormat="1" x14ac:dyDescent="0.2">
      <c r="A24" s="418"/>
      <c r="B24" s="423"/>
      <c r="C24" s="420">
        <v>0.2601</v>
      </c>
      <c r="D24" s="421" t="s">
        <v>460</v>
      </c>
      <c r="E24" s="443"/>
      <c r="F24" s="420">
        <f>+C24*E24</f>
        <v>0</v>
      </c>
    </row>
    <row r="25" spans="1:6" s="417" customFormat="1" x14ac:dyDescent="0.2">
      <c r="A25" s="426"/>
      <c r="B25" s="427"/>
      <c r="C25" s="428"/>
      <c r="D25" s="429"/>
      <c r="E25" s="428"/>
      <c r="F25" s="428"/>
    </row>
    <row r="26" spans="1:6" s="417" customFormat="1" x14ac:dyDescent="0.2">
      <c r="A26" s="430"/>
      <c r="B26" s="413"/>
      <c r="C26" s="414"/>
      <c r="D26" s="415"/>
      <c r="E26" s="414"/>
      <c r="F26" s="414"/>
    </row>
    <row r="27" spans="1:6" s="417" customFormat="1" x14ac:dyDescent="0.2">
      <c r="A27" s="418">
        <f>1+A22</f>
        <v>5</v>
      </c>
      <c r="B27" s="419" t="s">
        <v>569</v>
      </c>
      <c r="C27" s="420"/>
      <c r="D27" s="421"/>
      <c r="E27" s="437"/>
      <c r="F27" s="437"/>
    </row>
    <row r="28" spans="1:6" s="417" customFormat="1" x14ac:dyDescent="0.2">
      <c r="A28" s="418"/>
      <c r="B28" s="423" t="s">
        <v>570</v>
      </c>
      <c r="C28" s="420"/>
      <c r="D28" s="421"/>
      <c r="E28" s="437"/>
      <c r="F28" s="437"/>
    </row>
    <row r="29" spans="1:6" s="417" customFormat="1" x14ac:dyDescent="0.2">
      <c r="A29" s="426"/>
      <c r="B29" s="427"/>
      <c r="C29" s="428"/>
      <c r="D29" s="429"/>
      <c r="E29" s="428"/>
      <c r="F29" s="428"/>
    </row>
    <row r="30" spans="1:6" s="417" customFormat="1" x14ac:dyDescent="0.2">
      <c r="A30" s="430"/>
      <c r="B30" s="413"/>
      <c r="C30" s="414"/>
      <c r="D30" s="415"/>
      <c r="E30" s="414"/>
      <c r="F30" s="414"/>
    </row>
    <row r="31" spans="1:6" s="417" customFormat="1" x14ac:dyDescent="0.2">
      <c r="A31" s="418">
        <f>1+A27</f>
        <v>6</v>
      </c>
      <c r="B31" s="419" t="s">
        <v>571</v>
      </c>
      <c r="C31" s="420"/>
      <c r="D31" s="421"/>
      <c r="E31" s="420"/>
      <c r="F31" s="420"/>
    </row>
    <row r="32" spans="1:6" s="417" customFormat="1" ht="25.5" x14ac:dyDescent="0.2">
      <c r="A32" s="418"/>
      <c r="B32" s="423" t="s">
        <v>572</v>
      </c>
      <c r="C32" s="420"/>
      <c r="D32" s="421"/>
      <c r="E32" s="420"/>
      <c r="F32" s="420"/>
    </row>
    <row r="33" spans="1:8" s="417" customFormat="1" x14ac:dyDescent="0.2">
      <c r="A33" s="418"/>
      <c r="B33" s="423"/>
      <c r="C33" s="420">
        <v>0.56100000000000005</v>
      </c>
      <c r="D33" s="425" t="s">
        <v>466</v>
      </c>
      <c r="E33" s="443"/>
      <c r="F33" s="420">
        <f>+C33*E33</f>
        <v>0</v>
      </c>
    </row>
    <row r="34" spans="1:8" s="417" customFormat="1" x14ac:dyDescent="0.2">
      <c r="A34" s="426"/>
      <c r="B34" s="427"/>
      <c r="C34" s="428"/>
      <c r="D34" s="429"/>
      <c r="E34" s="428"/>
      <c r="F34" s="428"/>
    </row>
    <row r="35" spans="1:8" s="417" customFormat="1" x14ac:dyDescent="0.2">
      <c r="A35" s="430"/>
      <c r="B35" s="413"/>
      <c r="C35" s="414"/>
      <c r="D35" s="415"/>
      <c r="E35" s="414"/>
      <c r="F35" s="414"/>
    </row>
    <row r="36" spans="1:8" s="417" customFormat="1" x14ac:dyDescent="0.2">
      <c r="A36" s="418">
        <f>1+A31</f>
        <v>7</v>
      </c>
      <c r="B36" s="419" t="s">
        <v>573</v>
      </c>
      <c r="C36" s="420"/>
      <c r="D36" s="421"/>
      <c r="E36" s="420"/>
      <c r="F36" s="420"/>
    </row>
    <row r="37" spans="1:8" s="417" customFormat="1" ht="25.5" x14ac:dyDescent="0.2">
      <c r="A37" s="418"/>
      <c r="B37" s="423" t="s">
        <v>574</v>
      </c>
      <c r="C37" s="420"/>
      <c r="D37" s="421"/>
      <c r="E37" s="420"/>
      <c r="F37" s="420"/>
    </row>
    <row r="38" spans="1:8" s="417" customFormat="1" x14ac:dyDescent="0.2">
      <c r="A38" s="418"/>
      <c r="B38" s="423"/>
      <c r="C38" s="420">
        <v>5.5040000000000013</v>
      </c>
      <c r="D38" s="425" t="s">
        <v>466</v>
      </c>
      <c r="E38" s="443"/>
      <c r="F38" s="420">
        <f>+C38*E38</f>
        <v>0</v>
      </c>
    </row>
    <row r="39" spans="1:8" s="417" customFormat="1" x14ac:dyDescent="0.2">
      <c r="A39" s="426"/>
      <c r="B39" s="427"/>
      <c r="C39" s="428"/>
      <c r="D39" s="429"/>
      <c r="E39" s="428"/>
      <c r="F39" s="428"/>
      <c r="H39" s="436"/>
    </row>
    <row r="40" spans="1:8" s="417" customFormat="1" x14ac:dyDescent="0.2">
      <c r="A40" s="430"/>
      <c r="B40" s="413"/>
      <c r="C40" s="414"/>
      <c r="D40" s="415"/>
      <c r="E40" s="414"/>
      <c r="F40" s="414"/>
    </row>
    <row r="41" spans="1:8" s="417" customFormat="1" x14ac:dyDescent="0.2">
      <c r="A41" s="418">
        <f>1+A36</f>
        <v>8</v>
      </c>
      <c r="B41" s="419" t="s">
        <v>575</v>
      </c>
      <c r="C41" s="420"/>
      <c r="D41" s="421"/>
      <c r="E41" s="437"/>
      <c r="F41" s="437"/>
    </row>
    <row r="42" spans="1:8" s="417" customFormat="1" ht="63.75" x14ac:dyDescent="0.2">
      <c r="A42" s="418"/>
      <c r="B42" s="423" t="s">
        <v>576</v>
      </c>
      <c r="C42" s="420"/>
      <c r="D42" s="421"/>
      <c r="E42" s="437"/>
      <c r="F42" s="437"/>
    </row>
    <row r="43" spans="1:8" s="417" customFormat="1" x14ac:dyDescent="0.2">
      <c r="A43" s="418"/>
      <c r="B43" s="423"/>
      <c r="C43" s="420">
        <v>1.734</v>
      </c>
      <c r="D43" s="421" t="s">
        <v>466</v>
      </c>
      <c r="E43" s="443"/>
      <c r="F43" s="420">
        <f>+C43*E43</f>
        <v>0</v>
      </c>
    </row>
    <row r="44" spans="1:8" s="417" customFormat="1" x14ac:dyDescent="0.2">
      <c r="A44" s="426"/>
      <c r="B44" s="427"/>
      <c r="C44" s="428"/>
      <c r="D44" s="429"/>
      <c r="E44" s="428"/>
      <c r="F44" s="428"/>
    </row>
    <row r="45" spans="1:8" s="417" customFormat="1" x14ac:dyDescent="0.2">
      <c r="A45" s="430"/>
      <c r="B45" s="413"/>
      <c r="C45" s="414"/>
      <c r="D45" s="415"/>
      <c r="E45" s="414"/>
      <c r="F45" s="414"/>
    </row>
    <row r="46" spans="1:8" s="417" customFormat="1" x14ac:dyDescent="0.2">
      <c r="A46" s="418">
        <f>1+A41</f>
        <v>9</v>
      </c>
      <c r="B46" s="419" t="s">
        <v>577</v>
      </c>
      <c r="C46" s="420"/>
      <c r="D46" s="421"/>
      <c r="E46" s="420"/>
      <c r="F46" s="420"/>
    </row>
    <row r="47" spans="1:8" s="417" customFormat="1" ht="25.5" x14ac:dyDescent="0.2">
      <c r="A47" s="418"/>
      <c r="B47" s="423" t="s">
        <v>518</v>
      </c>
      <c r="C47" s="420"/>
      <c r="D47" s="421"/>
      <c r="E47" s="420"/>
      <c r="F47" s="420"/>
    </row>
    <row r="48" spans="1:8" s="417" customFormat="1" x14ac:dyDescent="0.2">
      <c r="A48" s="418"/>
      <c r="B48" s="423"/>
      <c r="C48" s="420">
        <v>0.81600000000000006</v>
      </c>
      <c r="D48" s="425" t="s">
        <v>466</v>
      </c>
      <c r="E48" s="443"/>
      <c r="F48" s="420">
        <f>+C48*E48</f>
        <v>0</v>
      </c>
    </row>
    <row r="49" spans="1:8" s="417" customFormat="1" x14ac:dyDescent="0.2">
      <c r="A49" s="426"/>
      <c r="B49" s="427"/>
      <c r="C49" s="428"/>
      <c r="D49" s="429"/>
      <c r="E49" s="428"/>
      <c r="F49" s="428"/>
    </row>
    <row r="50" spans="1:8" s="417" customFormat="1" x14ac:dyDescent="0.2">
      <c r="A50" s="430"/>
      <c r="B50" s="413"/>
      <c r="C50" s="414"/>
      <c r="D50" s="415"/>
      <c r="E50" s="414"/>
      <c r="F50" s="414"/>
    </row>
    <row r="51" spans="1:8" s="417" customFormat="1" x14ac:dyDescent="0.2">
      <c r="A51" s="418">
        <f>1+A46</f>
        <v>10</v>
      </c>
      <c r="B51" s="419" t="s">
        <v>578</v>
      </c>
      <c r="C51" s="420"/>
      <c r="D51" s="421"/>
      <c r="E51" s="420"/>
      <c r="F51" s="420"/>
    </row>
    <row r="52" spans="1:8" s="417" customFormat="1" ht="25.5" x14ac:dyDescent="0.2">
      <c r="A52" s="418"/>
      <c r="B52" s="423" t="s">
        <v>579</v>
      </c>
      <c r="C52" s="420"/>
      <c r="D52" s="421"/>
      <c r="E52" s="420"/>
      <c r="F52" s="420"/>
    </row>
    <row r="53" spans="1:8" s="417" customFormat="1" x14ac:dyDescent="0.2">
      <c r="A53" s="418"/>
      <c r="B53" s="423"/>
      <c r="C53" s="420">
        <v>0.28900000000000003</v>
      </c>
      <c r="D53" s="425" t="s">
        <v>466</v>
      </c>
      <c r="E53" s="443"/>
      <c r="F53" s="420">
        <f>+C53*E53</f>
        <v>0</v>
      </c>
    </row>
    <row r="54" spans="1:8" s="417" customFormat="1" x14ac:dyDescent="0.2">
      <c r="A54" s="426"/>
      <c r="B54" s="427"/>
      <c r="C54" s="428"/>
      <c r="D54" s="429"/>
      <c r="E54" s="428"/>
      <c r="F54" s="428"/>
      <c r="H54" s="436"/>
    </row>
    <row r="55" spans="1:8" s="417" customFormat="1" x14ac:dyDescent="0.2">
      <c r="A55" s="430"/>
      <c r="B55" s="413"/>
      <c r="C55" s="414"/>
      <c r="D55" s="415"/>
      <c r="E55" s="414"/>
      <c r="F55" s="414"/>
    </row>
    <row r="56" spans="1:8" s="417" customFormat="1" x14ac:dyDescent="0.2">
      <c r="A56" s="418">
        <f>1+A51</f>
        <v>11</v>
      </c>
      <c r="B56" s="419" t="s">
        <v>580</v>
      </c>
      <c r="C56" s="420"/>
      <c r="D56" s="421"/>
      <c r="E56" s="420"/>
      <c r="F56" s="420"/>
    </row>
    <row r="57" spans="1:8" s="417" customFormat="1" ht="51" x14ac:dyDescent="0.2">
      <c r="A57" s="418"/>
      <c r="B57" s="423" t="s">
        <v>581</v>
      </c>
      <c r="C57" s="420"/>
      <c r="D57" s="421"/>
      <c r="E57" s="420"/>
      <c r="F57" s="420"/>
    </row>
    <row r="58" spans="1:8" s="417" customFormat="1" x14ac:dyDescent="0.2">
      <c r="A58" s="418"/>
      <c r="B58" s="423"/>
      <c r="C58" s="420">
        <v>1</v>
      </c>
      <c r="D58" s="421" t="s">
        <v>137</v>
      </c>
      <c r="E58" s="443"/>
      <c r="F58" s="420">
        <f>+C58*E58</f>
        <v>0</v>
      </c>
    </row>
    <row r="59" spans="1:8" s="417" customFormat="1" x14ac:dyDescent="0.2">
      <c r="A59" s="426"/>
      <c r="B59" s="427"/>
      <c r="C59" s="428"/>
      <c r="D59" s="429"/>
      <c r="E59" s="428"/>
      <c r="F59" s="428"/>
    </row>
    <row r="60" spans="1:8" s="417" customFormat="1" x14ac:dyDescent="0.2">
      <c r="A60" s="430"/>
      <c r="B60" s="413"/>
      <c r="C60" s="414"/>
      <c r="D60" s="415"/>
      <c r="E60" s="414"/>
      <c r="F60" s="414"/>
    </row>
    <row r="61" spans="1:8" s="417" customFormat="1" x14ac:dyDescent="0.2">
      <c r="A61" s="418">
        <f>1+A56</f>
        <v>12</v>
      </c>
      <c r="B61" s="419" t="s">
        <v>582</v>
      </c>
      <c r="C61" s="420"/>
      <c r="D61" s="421"/>
      <c r="E61" s="420"/>
      <c r="F61" s="420"/>
    </row>
    <row r="62" spans="1:8" s="417" customFormat="1" ht="51" x14ac:dyDescent="0.2">
      <c r="A62" s="418"/>
      <c r="B62" s="423" t="s">
        <v>583</v>
      </c>
      <c r="C62" s="420"/>
      <c r="D62" s="421"/>
      <c r="E62" s="420"/>
      <c r="F62" s="420"/>
    </row>
    <row r="63" spans="1:8" s="417" customFormat="1" x14ac:dyDescent="0.2">
      <c r="A63" s="418"/>
      <c r="B63" s="423"/>
      <c r="C63" s="420">
        <v>3.226</v>
      </c>
      <c r="D63" s="421" t="s">
        <v>466</v>
      </c>
      <c r="E63" s="443"/>
      <c r="F63" s="420">
        <f>+C63*E63</f>
        <v>0</v>
      </c>
    </row>
    <row r="64" spans="1:8" s="417" customFormat="1" x14ac:dyDescent="0.2">
      <c r="A64" s="426"/>
      <c r="B64" s="427"/>
      <c r="C64" s="428"/>
      <c r="D64" s="429"/>
      <c r="E64" s="428"/>
      <c r="F64" s="428"/>
    </row>
    <row r="65" spans="1:6" s="417" customFormat="1" x14ac:dyDescent="0.2">
      <c r="A65" s="430"/>
      <c r="B65" s="413"/>
      <c r="C65" s="414"/>
      <c r="D65" s="415"/>
      <c r="E65" s="414"/>
      <c r="F65" s="414"/>
    </row>
    <row r="66" spans="1:6" s="417" customFormat="1" x14ac:dyDescent="0.2">
      <c r="A66" s="418">
        <f>1+A61</f>
        <v>13</v>
      </c>
      <c r="B66" s="419" t="s">
        <v>527</v>
      </c>
      <c r="C66" s="420"/>
      <c r="D66" s="421"/>
      <c r="E66" s="420"/>
      <c r="F66" s="420"/>
    </row>
    <row r="67" spans="1:6" s="417" customFormat="1" x14ac:dyDescent="0.2">
      <c r="A67" s="418"/>
      <c r="B67" s="423" t="s">
        <v>528</v>
      </c>
      <c r="C67" s="420"/>
      <c r="D67" s="421"/>
      <c r="E67" s="420"/>
      <c r="F67" s="420"/>
    </row>
    <row r="68" spans="1:6" s="417" customFormat="1" x14ac:dyDescent="0.2">
      <c r="A68" s="418"/>
      <c r="B68" s="423"/>
      <c r="C68" s="420">
        <v>3.226</v>
      </c>
      <c r="D68" s="421" t="s">
        <v>466</v>
      </c>
      <c r="E68" s="443"/>
      <c r="F68" s="420">
        <f>+C68*E68</f>
        <v>0</v>
      </c>
    </row>
    <row r="69" spans="1:6" s="417" customFormat="1" x14ac:dyDescent="0.2">
      <c r="A69" s="426"/>
      <c r="B69" s="427"/>
      <c r="C69" s="428"/>
      <c r="D69" s="429"/>
      <c r="E69" s="428"/>
      <c r="F69" s="428"/>
    </row>
    <row r="70" spans="1:6" s="417" customFormat="1" x14ac:dyDescent="0.2">
      <c r="A70" s="430"/>
      <c r="B70" s="413"/>
      <c r="C70" s="414"/>
      <c r="D70" s="415"/>
      <c r="E70" s="414"/>
      <c r="F70" s="414"/>
    </row>
    <row r="71" spans="1:6" s="417" customFormat="1" x14ac:dyDescent="0.2">
      <c r="A71" s="418">
        <f>1+A66</f>
        <v>14</v>
      </c>
      <c r="B71" s="419" t="s">
        <v>535</v>
      </c>
      <c r="C71" s="420"/>
      <c r="D71" s="421"/>
      <c r="E71" s="420"/>
      <c r="F71" s="420"/>
    </row>
    <row r="72" spans="1:6" s="417" customFormat="1" x14ac:dyDescent="0.2">
      <c r="A72" s="418"/>
      <c r="B72" s="423" t="s">
        <v>536</v>
      </c>
      <c r="C72" s="420"/>
      <c r="D72" s="421"/>
      <c r="E72" s="420"/>
      <c r="F72" s="420"/>
    </row>
    <row r="73" spans="1:6" s="417" customFormat="1" x14ac:dyDescent="0.2">
      <c r="A73" s="418"/>
      <c r="B73" s="423"/>
      <c r="C73" s="420">
        <v>10</v>
      </c>
      <c r="D73" s="421" t="s">
        <v>412</v>
      </c>
      <c r="E73" s="443"/>
      <c r="F73" s="420">
        <f>+C73*E73</f>
        <v>0</v>
      </c>
    </row>
    <row r="74" spans="1:6" s="417" customFormat="1" x14ac:dyDescent="0.2">
      <c r="A74" s="426"/>
      <c r="B74" s="427"/>
      <c r="C74" s="428"/>
      <c r="D74" s="429"/>
      <c r="E74" s="428"/>
      <c r="F74" s="428"/>
    </row>
    <row r="75" spans="1:6" s="417" customFormat="1" x14ac:dyDescent="0.2">
      <c r="A75" s="249"/>
      <c r="B75" s="250" t="s">
        <v>2</v>
      </c>
      <c r="C75" s="251"/>
      <c r="D75" s="252"/>
      <c r="E75" s="253" t="s">
        <v>41</v>
      </c>
      <c r="F75" s="253">
        <f>SUM(F6:F74)</f>
        <v>0</v>
      </c>
    </row>
    <row r="76" spans="1:6" x14ac:dyDescent="0.2">
      <c r="A76" s="439"/>
      <c r="B76" s="433"/>
      <c r="C76" s="440"/>
      <c r="D76" s="440"/>
      <c r="E76" s="229"/>
      <c r="F76" s="229"/>
    </row>
  </sheetData>
  <sheetProtection algorithmName="SHA-512" hashValue="TeZx4+L7yKvl5CCaRAHTDCTQdV/1bVtbmqZJFmACbvgiHaq/Tl1ZSOJijDEutWYL12X4ajjUeDlNhRqPeyiefQ==" saltValue="/9IZQp3ZPwgbfVg4SP7RDw==" spinCount="100000" sheet="1" objects="1" scenarios="1"/>
  <pageMargins left="0.70866141732283472" right="0.27083333333333331" top="0.74803149606299213" bottom="0.74803149606299213" header="0.31496062992125984" footer="0.31496062992125984"/>
  <pageSetup paperSize="9" orientation="portrait" horizontalDpi="1200" verticalDpi="1200" r:id="rId1"/>
  <headerFooter>
    <oddHeader>&amp;LENERGETIKA LJUBLJANA d.o.o.&amp;RENLJ-SIR-39/26</oddHeader>
    <oddFooter>&amp;C&amp;P /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01CE8-950A-481E-8751-2A89CB2497D6}">
  <sheetPr>
    <tabColor rgb="FFFFC000"/>
  </sheetPr>
  <dimension ref="A1:K30"/>
  <sheetViews>
    <sheetView zoomScaleNormal="100" zoomScaleSheetLayoutView="115" workbookViewId="0">
      <selection activeCell="E15" sqref="E15"/>
    </sheetView>
  </sheetViews>
  <sheetFormatPr defaultRowHeight="12.75" x14ac:dyDescent="0.2"/>
  <cols>
    <col min="1" max="1" width="5.140625" style="444" customWidth="1"/>
    <col min="2" max="2" width="48.5703125" style="458" customWidth="1"/>
    <col min="3" max="3" width="6.5703125" style="444" customWidth="1"/>
    <col min="4" max="4" width="5.42578125" style="444" customWidth="1"/>
    <col min="5" max="5" width="12.140625" style="437" customWidth="1"/>
    <col min="6" max="6" width="13.42578125" style="437" customWidth="1"/>
    <col min="7" max="7" width="9.140625" style="444"/>
    <col min="8" max="8" width="10.140625" style="444" customWidth="1"/>
    <col min="9" max="10" width="9.140625" style="444"/>
    <col min="11" max="11" width="9.140625" style="437"/>
    <col min="12" max="256" width="9.140625" style="444"/>
    <col min="257" max="257" width="3.5703125" style="444" customWidth="1"/>
    <col min="258" max="258" width="48.5703125" style="444" customWidth="1"/>
    <col min="259" max="259" width="6.5703125" style="444" customWidth="1"/>
    <col min="260" max="260" width="4.28515625" style="444" customWidth="1"/>
    <col min="261" max="261" width="8" style="444" customWidth="1"/>
    <col min="262" max="262" width="8.85546875" style="444" customWidth="1"/>
    <col min="263" max="263" width="9.140625" style="444"/>
    <col min="264" max="264" width="10.140625" style="444" customWidth="1"/>
    <col min="265" max="512" width="9.140625" style="444"/>
    <col min="513" max="513" width="3.5703125" style="444" customWidth="1"/>
    <col min="514" max="514" width="48.5703125" style="444" customWidth="1"/>
    <col min="515" max="515" width="6.5703125" style="444" customWidth="1"/>
    <col min="516" max="516" width="4.28515625" style="444" customWidth="1"/>
    <col min="517" max="517" width="8" style="444" customWidth="1"/>
    <col min="518" max="518" width="8.85546875" style="444" customWidth="1"/>
    <col min="519" max="519" width="9.140625" style="444"/>
    <col min="520" max="520" width="10.140625" style="444" customWidth="1"/>
    <col min="521" max="768" width="9.140625" style="444"/>
    <col min="769" max="769" width="3.5703125" style="444" customWidth="1"/>
    <col min="770" max="770" width="48.5703125" style="444" customWidth="1"/>
    <col min="771" max="771" width="6.5703125" style="444" customWidth="1"/>
    <col min="772" max="772" width="4.28515625" style="444" customWidth="1"/>
    <col min="773" max="773" width="8" style="444" customWidth="1"/>
    <col min="774" max="774" width="8.85546875" style="444" customWidth="1"/>
    <col min="775" max="775" width="9.140625" style="444"/>
    <col min="776" max="776" width="10.140625" style="444" customWidth="1"/>
    <col min="777" max="1024" width="9.140625" style="444"/>
    <col min="1025" max="1025" width="3.5703125" style="444" customWidth="1"/>
    <col min="1026" max="1026" width="48.5703125" style="444" customWidth="1"/>
    <col min="1027" max="1027" width="6.5703125" style="444" customWidth="1"/>
    <col min="1028" max="1028" width="4.28515625" style="444" customWidth="1"/>
    <col min="1029" max="1029" width="8" style="444" customWidth="1"/>
    <col min="1030" max="1030" width="8.85546875" style="444" customWidth="1"/>
    <col min="1031" max="1031" width="9.140625" style="444"/>
    <col min="1032" max="1032" width="10.140625" style="444" customWidth="1"/>
    <col min="1033" max="1280" width="9.140625" style="444"/>
    <col min="1281" max="1281" width="3.5703125" style="444" customWidth="1"/>
    <col min="1282" max="1282" width="48.5703125" style="444" customWidth="1"/>
    <col min="1283" max="1283" width="6.5703125" style="444" customWidth="1"/>
    <col min="1284" max="1284" width="4.28515625" style="444" customWidth="1"/>
    <col min="1285" max="1285" width="8" style="444" customWidth="1"/>
    <col min="1286" max="1286" width="8.85546875" style="444" customWidth="1"/>
    <col min="1287" max="1287" width="9.140625" style="444"/>
    <col min="1288" max="1288" width="10.140625" style="444" customWidth="1"/>
    <col min="1289" max="1536" width="9.140625" style="444"/>
    <col min="1537" max="1537" width="3.5703125" style="444" customWidth="1"/>
    <col min="1538" max="1538" width="48.5703125" style="444" customWidth="1"/>
    <col min="1539" max="1539" width="6.5703125" style="444" customWidth="1"/>
    <col min="1540" max="1540" width="4.28515625" style="444" customWidth="1"/>
    <col min="1541" max="1541" width="8" style="444" customWidth="1"/>
    <col min="1542" max="1542" width="8.85546875" style="444" customWidth="1"/>
    <col min="1543" max="1543" width="9.140625" style="444"/>
    <col min="1544" max="1544" width="10.140625" style="444" customWidth="1"/>
    <col min="1545" max="1792" width="9.140625" style="444"/>
    <col min="1793" max="1793" width="3.5703125" style="444" customWidth="1"/>
    <col min="1794" max="1794" width="48.5703125" style="444" customWidth="1"/>
    <col min="1795" max="1795" width="6.5703125" style="444" customWidth="1"/>
    <col min="1796" max="1796" width="4.28515625" style="444" customWidth="1"/>
    <col min="1797" max="1797" width="8" style="444" customWidth="1"/>
    <col min="1798" max="1798" width="8.85546875" style="444" customWidth="1"/>
    <col min="1799" max="1799" width="9.140625" style="444"/>
    <col min="1800" max="1800" width="10.140625" style="444" customWidth="1"/>
    <col min="1801" max="2048" width="9.140625" style="444"/>
    <col min="2049" max="2049" width="3.5703125" style="444" customWidth="1"/>
    <col min="2050" max="2050" width="48.5703125" style="444" customWidth="1"/>
    <col min="2051" max="2051" width="6.5703125" style="444" customWidth="1"/>
    <col min="2052" max="2052" width="4.28515625" style="444" customWidth="1"/>
    <col min="2053" max="2053" width="8" style="444" customWidth="1"/>
    <col min="2054" max="2054" width="8.85546875" style="444" customWidth="1"/>
    <col min="2055" max="2055" width="9.140625" style="444"/>
    <col min="2056" max="2056" width="10.140625" style="444" customWidth="1"/>
    <col min="2057" max="2304" width="9.140625" style="444"/>
    <col min="2305" max="2305" width="3.5703125" style="444" customWidth="1"/>
    <col min="2306" max="2306" width="48.5703125" style="444" customWidth="1"/>
    <col min="2307" max="2307" width="6.5703125" style="444" customWidth="1"/>
    <col min="2308" max="2308" width="4.28515625" style="444" customWidth="1"/>
    <col min="2309" max="2309" width="8" style="444" customWidth="1"/>
    <col min="2310" max="2310" width="8.85546875" style="444" customWidth="1"/>
    <col min="2311" max="2311" width="9.140625" style="444"/>
    <col min="2312" max="2312" width="10.140625" style="444" customWidth="1"/>
    <col min="2313" max="2560" width="9.140625" style="444"/>
    <col min="2561" max="2561" width="3.5703125" style="444" customWidth="1"/>
    <col min="2562" max="2562" width="48.5703125" style="444" customWidth="1"/>
    <col min="2563" max="2563" width="6.5703125" style="444" customWidth="1"/>
    <col min="2564" max="2564" width="4.28515625" style="444" customWidth="1"/>
    <col min="2565" max="2565" width="8" style="444" customWidth="1"/>
    <col min="2566" max="2566" width="8.85546875" style="444" customWidth="1"/>
    <col min="2567" max="2567" width="9.140625" style="444"/>
    <col min="2568" max="2568" width="10.140625" style="444" customWidth="1"/>
    <col min="2569" max="2816" width="9.140625" style="444"/>
    <col min="2817" max="2817" width="3.5703125" style="444" customWidth="1"/>
    <col min="2818" max="2818" width="48.5703125" style="444" customWidth="1"/>
    <col min="2819" max="2819" width="6.5703125" style="444" customWidth="1"/>
    <col min="2820" max="2820" width="4.28515625" style="444" customWidth="1"/>
    <col min="2821" max="2821" width="8" style="444" customWidth="1"/>
    <col min="2822" max="2822" width="8.85546875" style="444" customWidth="1"/>
    <col min="2823" max="2823" width="9.140625" style="444"/>
    <col min="2824" max="2824" width="10.140625" style="444" customWidth="1"/>
    <col min="2825" max="3072" width="9.140625" style="444"/>
    <col min="3073" max="3073" width="3.5703125" style="444" customWidth="1"/>
    <col min="3074" max="3074" width="48.5703125" style="444" customWidth="1"/>
    <col min="3075" max="3075" width="6.5703125" style="444" customWidth="1"/>
    <col min="3076" max="3076" width="4.28515625" style="444" customWidth="1"/>
    <col min="3077" max="3077" width="8" style="444" customWidth="1"/>
    <col min="3078" max="3078" width="8.85546875" style="444" customWidth="1"/>
    <col min="3079" max="3079" width="9.140625" style="444"/>
    <col min="3080" max="3080" width="10.140625" style="444" customWidth="1"/>
    <col min="3081" max="3328" width="9.140625" style="444"/>
    <col min="3329" max="3329" width="3.5703125" style="444" customWidth="1"/>
    <col min="3330" max="3330" width="48.5703125" style="444" customWidth="1"/>
    <col min="3331" max="3331" width="6.5703125" style="444" customWidth="1"/>
    <col min="3332" max="3332" width="4.28515625" style="444" customWidth="1"/>
    <col min="3333" max="3333" width="8" style="444" customWidth="1"/>
    <col min="3334" max="3334" width="8.85546875" style="444" customWidth="1"/>
    <col min="3335" max="3335" width="9.140625" style="444"/>
    <col min="3336" max="3336" width="10.140625" style="444" customWidth="1"/>
    <col min="3337" max="3584" width="9.140625" style="444"/>
    <col min="3585" max="3585" width="3.5703125" style="444" customWidth="1"/>
    <col min="3586" max="3586" width="48.5703125" style="444" customWidth="1"/>
    <col min="3587" max="3587" width="6.5703125" style="444" customWidth="1"/>
    <col min="3588" max="3588" width="4.28515625" style="444" customWidth="1"/>
    <col min="3589" max="3589" width="8" style="444" customWidth="1"/>
    <col min="3590" max="3590" width="8.85546875" style="444" customWidth="1"/>
    <col min="3591" max="3591" width="9.140625" style="444"/>
    <col min="3592" max="3592" width="10.140625" style="444" customWidth="1"/>
    <col min="3593" max="3840" width="9.140625" style="444"/>
    <col min="3841" max="3841" width="3.5703125" style="444" customWidth="1"/>
    <col min="3842" max="3842" width="48.5703125" style="444" customWidth="1"/>
    <col min="3843" max="3843" width="6.5703125" style="444" customWidth="1"/>
    <col min="3844" max="3844" width="4.28515625" style="444" customWidth="1"/>
    <col min="3845" max="3845" width="8" style="444" customWidth="1"/>
    <col min="3846" max="3846" width="8.85546875" style="444" customWidth="1"/>
    <col min="3847" max="3847" width="9.140625" style="444"/>
    <col min="3848" max="3848" width="10.140625" style="444" customWidth="1"/>
    <col min="3849" max="4096" width="9.140625" style="444"/>
    <col min="4097" max="4097" width="3.5703125" style="444" customWidth="1"/>
    <col min="4098" max="4098" width="48.5703125" style="444" customWidth="1"/>
    <col min="4099" max="4099" width="6.5703125" style="444" customWidth="1"/>
    <col min="4100" max="4100" width="4.28515625" style="444" customWidth="1"/>
    <col min="4101" max="4101" width="8" style="444" customWidth="1"/>
    <col min="4102" max="4102" width="8.85546875" style="444" customWidth="1"/>
    <col min="4103" max="4103" width="9.140625" style="444"/>
    <col min="4104" max="4104" width="10.140625" style="444" customWidth="1"/>
    <col min="4105" max="4352" width="9.140625" style="444"/>
    <col min="4353" max="4353" width="3.5703125" style="444" customWidth="1"/>
    <col min="4354" max="4354" width="48.5703125" style="444" customWidth="1"/>
    <col min="4355" max="4355" width="6.5703125" style="444" customWidth="1"/>
    <col min="4356" max="4356" width="4.28515625" style="444" customWidth="1"/>
    <col min="4357" max="4357" width="8" style="444" customWidth="1"/>
    <col min="4358" max="4358" width="8.85546875" style="444" customWidth="1"/>
    <col min="4359" max="4359" width="9.140625" style="444"/>
    <col min="4360" max="4360" width="10.140625" style="444" customWidth="1"/>
    <col min="4361" max="4608" width="9.140625" style="444"/>
    <col min="4609" max="4609" width="3.5703125" style="444" customWidth="1"/>
    <col min="4610" max="4610" width="48.5703125" style="444" customWidth="1"/>
    <col min="4611" max="4611" width="6.5703125" style="444" customWidth="1"/>
    <col min="4612" max="4612" width="4.28515625" style="444" customWidth="1"/>
    <col min="4613" max="4613" width="8" style="444" customWidth="1"/>
    <col min="4614" max="4614" width="8.85546875" style="444" customWidth="1"/>
    <col min="4615" max="4615" width="9.140625" style="444"/>
    <col min="4616" max="4616" width="10.140625" style="444" customWidth="1"/>
    <col min="4617" max="4864" width="9.140625" style="444"/>
    <col min="4865" max="4865" width="3.5703125" style="444" customWidth="1"/>
    <col min="4866" max="4866" width="48.5703125" style="444" customWidth="1"/>
    <col min="4867" max="4867" width="6.5703125" style="444" customWidth="1"/>
    <col min="4868" max="4868" width="4.28515625" style="444" customWidth="1"/>
    <col min="4869" max="4869" width="8" style="444" customWidth="1"/>
    <col min="4870" max="4870" width="8.85546875" style="444" customWidth="1"/>
    <col min="4871" max="4871" width="9.140625" style="444"/>
    <col min="4872" max="4872" width="10.140625" style="444" customWidth="1"/>
    <col min="4873" max="5120" width="9.140625" style="444"/>
    <col min="5121" max="5121" width="3.5703125" style="444" customWidth="1"/>
    <col min="5122" max="5122" width="48.5703125" style="444" customWidth="1"/>
    <col min="5123" max="5123" width="6.5703125" style="444" customWidth="1"/>
    <col min="5124" max="5124" width="4.28515625" style="444" customWidth="1"/>
    <col min="5125" max="5125" width="8" style="444" customWidth="1"/>
    <col min="5126" max="5126" width="8.85546875" style="444" customWidth="1"/>
    <col min="5127" max="5127" width="9.140625" style="444"/>
    <col min="5128" max="5128" width="10.140625" style="444" customWidth="1"/>
    <col min="5129" max="5376" width="9.140625" style="444"/>
    <col min="5377" max="5377" width="3.5703125" style="444" customWidth="1"/>
    <col min="5378" max="5378" width="48.5703125" style="444" customWidth="1"/>
    <col min="5379" max="5379" width="6.5703125" style="444" customWidth="1"/>
    <col min="5380" max="5380" width="4.28515625" style="444" customWidth="1"/>
    <col min="5381" max="5381" width="8" style="444" customWidth="1"/>
    <col min="5382" max="5382" width="8.85546875" style="444" customWidth="1"/>
    <col min="5383" max="5383" width="9.140625" style="444"/>
    <col min="5384" max="5384" width="10.140625" style="444" customWidth="1"/>
    <col min="5385" max="5632" width="9.140625" style="444"/>
    <col min="5633" max="5633" width="3.5703125" style="444" customWidth="1"/>
    <col min="5634" max="5634" width="48.5703125" style="444" customWidth="1"/>
    <col min="5635" max="5635" width="6.5703125" style="444" customWidth="1"/>
    <col min="5636" max="5636" width="4.28515625" style="444" customWidth="1"/>
    <col min="5637" max="5637" width="8" style="444" customWidth="1"/>
    <col min="5638" max="5638" width="8.85546875" style="444" customWidth="1"/>
    <col min="5639" max="5639" width="9.140625" style="444"/>
    <col min="5640" max="5640" width="10.140625" style="444" customWidth="1"/>
    <col min="5641" max="5888" width="9.140625" style="444"/>
    <col min="5889" max="5889" width="3.5703125" style="444" customWidth="1"/>
    <col min="5890" max="5890" width="48.5703125" style="444" customWidth="1"/>
    <col min="5891" max="5891" width="6.5703125" style="444" customWidth="1"/>
    <col min="5892" max="5892" width="4.28515625" style="444" customWidth="1"/>
    <col min="5893" max="5893" width="8" style="444" customWidth="1"/>
    <col min="5894" max="5894" width="8.85546875" style="444" customWidth="1"/>
    <col min="5895" max="5895" width="9.140625" style="444"/>
    <col min="5896" max="5896" width="10.140625" style="444" customWidth="1"/>
    <col min="5897" max="6144" width="9.140625" style="444"/>
    <col min="6145" max="6145" width="3.5703125" style="444" customWidth="1"/>
    <col min="6146" max="6146" width="48.5703125" style="444" customWidth="1"/>
    <col min="6147" max="6147" width="6.5703125" style="444" customWidth="1"/>
    <col min="6148" max="6148" width="4.28515625" style="444" customWidth="1"/>
    <col min="6149" max="6149" width="8" style="444" customWidth="1"/>
    <col min="6150" max="6150" width="8.85546875" style="444" customWidth="1"/>
    <col min="6151" max="6151" width="9.140625" style="444"/>
    <col min="6152" max="6152" width="10.140625" style="444" customWidth="1"/>
    <col min="6153" max="6400" width="9.140625" style="444"/>
    <col min="6401" max="6401" width="3.5703125" style="444" customWidth="1"/>
    <col min="6402" max="6402" width="48.5703125" style="444" customWidth="1"/>
    <col min="6403" max="6403" width="6.5703125" style="444" customWidth="1"/>
    <col min="6404" max="6404" width="4.28515625" style="444" customWidth="1"/>
    <col min="6405" max="6405" width="8" style="444" customWidth="1"/>
    <col min="6406" max="6406" width="8.85546875" style="444" customWidth="1"/>
    <col min="6407" max="6407" width="9.140625" style="444"/>
    <col min="6408" max="6408" width="10.140625" style="444" customWidth="1"/>
    <col min="6409" max="6656" width="9.140625" style="444"/>
    <col min="6657" max="6657" width="3.5703125" style="444" customWidth="1"/>
    <col min="6658" max="6658" width="48.5703125" style="444" customWidth="1"/>
    <col min="6659" max="6659" width="6.5703125" style="444" customWidth="1"/>
    <col min="6660" max="6660" width="4.28515625" style="444" customWidth="1"/>
    <col min="6661" max="6661" width="8" style="444" customWidth="1"/>
    <col min="6662" max="6662" width="8.85546875" style="444" customWidth="1"/>
    <col min="6663" max="6663" width="9.140625" style="444"/>
    <col min="6664" max="6664" width="10.140625" style="444" customWidth="1"/>
    <col min="6665" max="6912" width="9.140625" style="444"/>
    <col min="6913" max="6913" width="3.5703125" style="444" customWidth="1"/>
    <col min="6914" max="6914" width="48.5703125" style="444" customWidth="1"/>
    <col min="6915" max="6915" width="6.5703125" style="444" customWidth="1"/>
    <col min="6916" max="6916" width="4.28515625" style="444" customWidth="1"/>
    <col min="6917" max="6917" width="8" style="444" customWidth="1"/>
    <col min="6918" max="6918" width="8.85546875" style="444" customWidth="1"/>
    <col min="6919" max="6919" width="9.140625" style="444"/>
    <col min="6920" max="6920" width="10.140625" style="444" customWidth="1"/>
    <col min="6921" max="7168" width="9.140625" style="444"/>
    <col min="7169" max="7169" width="3.5703125" style="444" customWidth="1"/>
    <col min="7170" max="7170" width="48.5703125" style="444" customWidth="1"/>
    <col min="7171" max="7171" width="6.5703125" style="444" customWidth="1"/>
    <col min="7172" max="7172" width="4.28515625" style="444" customWidth="1"/>
    <col min="7173" max="7173" width="8" style="444" customWidth="1"/>
    <col min="7174" max="7174" width="8.85546875" style="444" customWidth="1"/>
    <col min="7175" max="7175" width="9.140625" style="444"/>
    <col min="7176" max="7176" width="10.140625" style="444" customWidth="1"/>
    <col min="7177" max="7424" width="9.140625" style="444"/>
    <col min="7425" max="7425" width="3.5703125" style="444" customWidth="1"/>
    <col min="7426" max="7426" width="48.5703125" style="444" customWidth="1"/>
    <col min="7427" max="7427" width="6.5703125" style="444" customWidth="1"/>
    <col min="7428" max="7428" width="4.28515625" style="444" customWidth="1"/>
    <col min="7429" max="7429" width="8" style="444" customWidth="1"/>
    <col min="7430" max="7430" width="8.85546875" style="444" customWidth="1"/>
    <col min="7431" max="7431" width="9.140625" style="444"/>
    <col min="7432" max="7432" width="10.140625" style="444" customWidth="1"/>
    <col min="7433" max="7680" width="9.140625" style="444"/>
    <col min="7681" max="7681" width="3.5703125" style="444" customWidth="1"/>
    <col min="7682" max="7682" width="48.5703125" style="444" customWidth="1"/>
    <col min="7683" max="7683" width="6.5703125" style="444" customWidth="1"/>
    <col min="7684" max="7684" width="4.28515625" style="444" customWidth="1"/>
    <col min="7685" max="7685" width="8" style="444" customWidth="1"/>
    <col min="7686" max="7686" width="8.85546875" style="444" customWidth="1"/>
    <col min="7687" max="7687" width="9.140625" style="444"/>
    <col min="7688" max="7688" width="10.140625" style="444" customWidth="1"/>
    <col min="7689" max="7936" width="9.140625" style="444"/>
    <col min="7937" max="7937" width="3.5703125" style="444" customWidth="1"/>
    <col min="7938" max="7938" width="48.5703125" style="444" customWidth="1"/>
    <col min="7939" max="7939" width="6.5703125" style="444" customWidth="1"/>
    <col min="7940" max="7940" width="4.28515625" style="444" customWidth="1"/>
    <col min="7941" max="7941" width="8" style="444" customWidth="1"/>
    <col min="7942" max="7942" width="8.85546875" style="444" customWidth="1"/>
    <col min="7943" max="7943" width="9.140625" style="444"/>
    <col min="7944" max="7944" width="10.140625" style="444" customWidth="1"/>
    <col min="7945" max="8192" width="9.140625" style="444"/>
    <col min="8193" max="8193" width="3.5703125" style="444" customWidth="1"/>
    <col min="8194" max="8194" width="48.5703125" style="444" customWidth="1"/>
    <col min="8195" max="8195" width="6.5703125" style="444" customWidth="1"/>
    <col min="8196" max="8196" width="4.28515625" style="444" customWidth="1"/>
    <col min="8197" max="8197" width="8" style="444" customWidth="1"/>
    <col min="8198" max="8198" width="8.85546875" style="444" customWidth="1"/>
    <col min="8199" max="8199" width="9.140625" style="444"/>
    <col min="8200" max="8200" width="10.140625" style="444" customWidth="1"/>
    <col min="8201" max="8448" width="9.140625" style="444"/>
    <col min="8449" max="8449" width="3.5703125" style="444" customWidth="1"/>
    <col min="8450" max="8450" width="48.5703125" style="444" customWidth="1"/>
    <col min="8451" max="8451" width="6.5703125" style="444" customWidth="1"/>
    <col min="8452" max="8452" width="4.28515625" style="444" customWidth="1"/>
    <col min="8453" max="8453" width="8" style="444" customWidth="1"/>
    <col min="8454" max="8454" width="8.85546875" style="444" customWidth="1"/>
    <col min="8455" max="8455" width="9.140625" style="444"/>
    <col min="8456" max="8456" width="10.140625" style="444" customWidth="1"/>
    <col min="8457" max="8704" width="9.140625" style="444"/>
    <col min="8705" max="8705" width="3.5703125" style="444" customWidth="1"/>
    <col min="8706" max="8706" width="48.5703125" style="444" customWidth="1"/>
    <col min="8707" max="8707" width="6.5703125" style="444" customWidth="1"/>
    <col min="8708" max="8708" width="4.28515625" style="444" customWidth="1"/>
    <col min="8709" max="8709" width="8" style="444" customWidth="1"/>
    <col min="8710" max="8710" width="8.85546875" style="444" customWidth="1"/>
    <col min="8711" max="8711" width="9.140625" style="444"/>
    <col min="8712" max="8712" width="10.140625" style="444" customWidth="1"/>
    <col min="8713" max="8960" width="9.140625" style="444"/>
    <col min="8961" max="8961" width="3.5703125" style="444" customWidth="1"/>
    <col min="8962" max="8962" width="48.5703125" style="444" customWidth="1"/>
    <col min="8963" max="8963" width="6.5703125" style="444" customWidth="1"/>
    <col min="8964" max="8964" width="4.28515625" style="444" customWidth="1"/>
    <col min="8965" max="8965" width="8" style="444" customWidth="1"/>
    <col min="8966" max="8966" width="8.85546875" style="444" customWidth="1"/>
    <col min="8967" max="8967" width="9.140625" style="444"/>
    <col min="8968" max="8968" width="10.140625" style="444" customWidth="1"/>
    <col min="8969" max="9216" width="9.140625" style="444"/>
    <col min="9217" max="9217" width="3.5703125" style="444" customWidth="1"/>
    <col min="9218" max="9218" width="48.5703125" style="444" customWidth="1"/>
    <col min="9219" max="9219" width="6.5703125" style="444" customWidth="1"/>
    <col min="9220" max="9220" width="4.28515625" style="444" customWidth="1"/>
    <col min="9221" max="9221" width="8" style="444" customWidth="1"/>
    <col min="9222" max="9222" width="8.85546875" style="444" customWidth="1"/>
    <col min="9223" max="9223" width="9.140625" style="444"/>
    <col min="9224" max="9224" width="10.140625" style="444" customWidth="1"/>
    <col min="9225" max="9472" width="9.140625" style="444"/>
    <col min="9473" max="9473" width="3.5703125" style="444" customWidth="1"/>
    <col min="9474" max="9474" width="48.5703125" style="444" customWidth="1"/>
    <col min="9475" max="9475" width="6.5703125" style="444" customWidth="1"/>
    <col min="9476" max="9476" width="4.28515625" style="444" customWidth="1"/>
    <col min="9477" max="9477" width="8" style="444" customWidth="1"/>
    <col min="9478" max="9478" width="8.85546875" style="444" customWidth="1"/>
    <col min="9479" max="9479" width="9.140625" style="444"/>
    <col min="9480" max="9480" width="10.140625" style="444" customWidth="1"/>
    <col min="9481" max="9728" width="9.140625" style="444"/>
    <col min="9729" max="9729" width="3.5703125" style="444" customWidth="1"/>
    <col min="9730" max="9730" width="48.5703125" style="444" customWidth="1"/>
    <col min="9731" max="9731" width="6.5703125" style="444" customWidth="1"/>
    <col min="9732" max="9732" width="4.28515625" style="444" customWidth="1"/>
    <col min="9733" max="9733" width="8" style="444" customWidth="1"/>
    <col min="9734" max="9734" width="8.85546875" style="444" customWidth="1"/>
    <col min="9735" max="9735" width="9.140625" style="444"/>
    <col min="9736" max="9736" width="10.140625" style="444" customWidth="1"/>
    <col min="9737" max="9984" width="9.140625" style="444"/>
    <col min="9985" max="9985" width="3.5703125" style="444" customWidth="1"/>
    <col min="9986" max="9986" width="48.5703125" style="444" customWidth="1"/>
    <col min="9987" max="9987" width="6.5703125" style="444" customWidth="1"/>
    <col min="9988" max="9988" width="4.28515625" style="444" customWidth="1"/>
    <col min="9989" max="9989" width="8" style="444" customWidth="1"/>
    <col min="9990" max="9990" width="8.85546875" style="444" customWidth="1"/>
    <col min="9991" max="9991" width="9.140625" style="444"/>
    <col min="9992" max="9992" width="10.140625" style="444" customWidth="1"/>
    <col min="9993" max="10240" width="9.140625" style="444"/>
    <col min="10241" max="10241" width="3.5703125" style="444" customWidth="1"/>
    <col min="10242" max="10242" width="48.5703125" style="444" customWidth="1"/>
    <col min="10243" max="10243" width="6.5703125" style="444" customWidth="1"/>
    <col min="10244" max="10244" width="4.28515625" style="444" customWidth="1"/>
    <col min="10245" max="10245" width="8" style="444" customWidth="1"/>
    <col min="10246" max="10246" width="8.85546875" style="444" customWidth="1"/>
    <col min="10247" max="10247" width="9.140625" style="444"/>
    <col min="10248" max="10248" width="10.140625" style="444" customWidth="1"/>
    <col min="10249" max="10496" width="9.140625" style="444"/>
    <col min="10497" max="10497" width="3.5703125" style="444" customWidth="1"/>
    <col min="10498" max="10498" width="48.5703125" style="444" customWidth="1"/>
    <col min="10499" max="10499" width="6.5703125" style="444" customWidth="1"/>
    <col min="10500" max="10500" width="4.28515625" style="444" customWidth="1"/>
    <col min="10501" max="10501" width="8" style="444" customWidth="1"/>
    <col min="10502" max="10502" width="8.85546875" style="444" customWidth="1"/>
    <col min="10503" max="10503" width="9.140625" style="444"/>
    <col min="10504" max="10504" width="10.140625" style="444" customWidth="1"/>
    <col min="10505" max="10752" width="9.140625" style="444"/>
    <col min="10753" max="10753" width="3.5703125" style="444" customWidth="1"/>
    <col min="10754" max="10754" width="48.5703125" style="444" customWidth="1"/>
    <col min="10755" max="10755" width="6.5703125" style="444" customWidth="1"/>
    <col min="10756" max="10756" width="4.28515625" style="444" customWidth="1"/>
    <col min="10757" max="10757" width="8" style="444" customWidth="1"/>
    <col min="10758" max="10758" width="8.85546875" style="444" customWidth="1"/>
    <col min="10759" max="10759" width="9.140625" style="444"/>
    <col min="10760" max="10760" width="10.140625" style="444" customWidth="1"/>
    <col min="10761" max="11008" width="9.140625" style="444"/>
    <col min="11009" max="11009" width="3.5703125" style="444" customWidth="1"/>
    <col min="11010" max="11010" width="48.5703125" style="444" customWidth="1"/>
    <col min="11011" max="11011" width="6.5703125" style="444" customWidth="1"/>
    <col min="11012" max="11012" width="4.28515625" style="444" customWidth="1"/>
    <col min="11013" max="11013" width="8" style="444" customWidth="1"/>
    <col min="11014" max="11014" width="8.85546875" style="444" customWidth="1"/>
    <col min="11015" max="11015" width="9.140625" style="444"/>
    <col min="11016" max="11016" width="10.140625" style="444" customWidth="1"/>
    <col min="11017" max="11264" width="9.140625" style="444"/>
    <col min="11265" max="11265" width="3.5703125" style="444" customWidth="1"/>
    <col min="11266" max="11266" width="48.5703125" style="444" customWidth="1"/>
    <col min="11267" max="11267" width="6.5703125" style="444" customWidth="1"/>
    <col min="11268" max="11268" width="4.28515625" style="444" customWidth="1"/>
    <col min="11269" max="11269" width="8" style="444" customWidth="1"/>
    <col min="11270" max="11270" width="8.85546875" style="444" customWidth="1"/>
    <col min="11271" max="11271" width="9.140625" style="444"/>
    <col min="11272" max="11272" width="10.140625" style="444" customWidth="1"/>
    <col min="11273" max="11520" width="9.140625" style="444"/>
    <col min="11521" max="11521" width="3.5703125" style="444" customWidth="1"/>
    <col min="11522" max="11522" width="48.5703125" style="444" customWidth="1"/>
    <col min="11523" max="11523" width="6.5703125" style="444" customWidth="1"/>
    <col min="11524" max="11524" width="4.28515625" style="444" customWidth="1"/>
    <col min="11525" max="11525" width="8" style="444" customWidth="1"/>
    <col min="11526" max="11526" width="8.85546875" style="444" customWidth="1"/>
    <col min="11527" max="11527" width="9.140625" style="444"/>
    <col min="11528" max="11528" width="10.140625" style="444" customWidth="1"/>
    <col min="11529" max="11776" width="9.140625" style="444"/>
    <col min="11777" max="11777" width="3.5703125" style="444" customWidth="1"/>
    <col min="11778" max="11778" width="48.5703125" style="444" customWidth="1"/>
    <col min="11779" max="11779" width="6.5703125" style="444" customWidth="1"/>
    <col min="11780" max="11780" width="4.28515625" style="444" customWidth="1"/>
    <col min="11781" max="11781" width="8" style="444" customWidth="1"/>
    <col min="11782" max="11782" width="8.85546875" style="444" customWidth="1"/>
    <col min="11783" max="11783" width="9.140625" style="444"/>
    <col min="11784" max="11784" width="10.140625" style="444" customWidth="1"/>
    <col min="11785" max="12032" width="9.140625" style="444"/>
    <col min="12033" max="12033" width="3.5703125" style="444" customWidth="1"/>
    <col min="12034" max="12034" width="48.5703125" style="444" customWidth="1"/>
    <col min="12035" max="12035" width="6.5703125" style="444" customWidth="1"/>
    <col min="12036" max="12036" width="4.28515625" style="444" customWidth="1"/>
    <col min="12037" max="12037" width="8" style="444" customWidth="1"/>
    <col min="12038" max="12038" width="8.85546875" style="444" customWidth="1"/>
    <col min="12039" max="12039" width="9.140625" style="444"/>
    <col min="12040" max="12040" width="10.140625" style="444" customWidth="1"/>
    <col min="12041" max="12288" width="9.140625" style="444"/>
    <col min="12289" max="12289" width="3.5703125" style="444" customWidth="1"/>
    <col min="12290" max="12290" width="48.5703125" style="444" customWidth="1"/>
    <col min="12291" max="12291" width="6.5703125" style="444" customWidth="1"/>
    <col min="12292" max="12292" width="4.28515625" style="444" customWidth="1"/>
    <col min="12293" max="12293" width="8" style="444" customWidth="1"/>
    <col min="12294" max="12294" width="8.85546875" style="444" customWidth="1"/>
    <col min="12295" max="12295" width="9.140625" style="444"/>
    <col min="12296" max="12296" width="10.140625" style="444" customWidth="1"/>
    <col min="12297" max="12544" width="9.140625" style="444"/>
    <col min="12545" max="12545" width="3.5703125" style="444" customWidth="1"/>
    <col min="12546" max="12546" width="48.5703125" style="444" customWidth="1"/>
    <col min="12547" max="12547" width="6.5703125" style="444" customWidth="1"/>
    <col min="12548" max="12548" width="4.28515625" style="444" customWidth="1"/>
    <col min="12549" max="12549" width="8" style="444" customWidth="1"/>
    <col min="12550" max="12550" width="8.85546875" style="444" customWidth="1"/>
    <col min="12551" max="12551" width="9.140625" style="444"/>
    <col min="12552" max="12552" width="10.140625" style="444" customWidth="1"/>
    <col min="12553" max="12800" width="9.140625" style="444"/>
    <col min="12801" max="12801" width="3.5703125" style="444" customWidth="1"/>
    <col min="12802" max="12802" width="48.5703125" style="444" customWidth="1"/>
    <col min="12803" max="12803" width="6.5703125" style="444" customWidth="1"/>
    <col min="12804" max="12804" width="4.28515625" style="444" customWidth="1"/>
    <col min="12805" max="12805" width="8" style="444" customWidth="1"/>
    <col min="12806" max="12806" width="8.85546875" style="444" customWidth="1"/>
    <col min="12807" max="12807" width="9.140625" style="444"/>
    <col min="12808" max="12808" width="10.140625" style="444" customWidth="1"/>
    <col min="12809" max="13056" width="9.140625" style="444"/>
    <col min="13057" max="13057" width="3.5703125" style="444" customWidth="1"/>
    <col min="13058" max="13058" width="48.5703125" style="444" customWidth="1"/>
    <col min="13059" max="13059" width="6.5703125" style="444" customWidth="1"/>
    <col min="13060" max="13060" width="4.28515625" style="444" customWidth="1"/>
    <col min="13061" max="13061" width="8" style="444" customWidth="1"/>
    <col min="13062" max="13062" width="8.85546875" style="444" customWidth="1"/>
    <col min="13063" max="13063" width="9.140625" style="444"/>
    <col min="13064" max="13064" width="10.140625" style="444" customWidth="1"/>
    <col min="13065" max="13312" width="9.140625" style="444"/>
    <col min="13313" max="13313" width="3.5703125" style="444" customWidth="1"/>
    <col min="13314" max="13314" width="48.5703125" style="444" customWidth="1"/>
    <col min="13315" max="13315" width="6.5703125" style="444" customWidth="1"/>
    <col min="13316" max="13316" width="4.28515625" style="444" customWidth="1"/>
    <col min="13317" max="13317" width="8" style="444" customWidth="1"/>
    <col min="13318" max="13318" width="8.85546875" style="444" customWidth="1"/>
    <col min="13319" max="13319" width="9.140625" style="444"/>
    <col min="13320" max="13320" width="10.140625" style="444" customWidth="1"/>
    <col min="13321" max="13568" width="9.140625" style="444"/>
    <col min="13569" max="13569" width="3.5703125" style="444" customWidth="1"/>
    <col min="13570" max="13570" width="48.5703125" style="444" customWidth="1"/>
    <col min="13571" max="13571" width="6.5703125" style="444" customWidth="1"/>
    <col min="13572" max="13572" width="4.28515625" style="444" customWidth="1"/>
    <col min="13573" max="13573" width="8" style="444" customWidth="1"/>
    <col min="13574" max="13574" width="8.85546875" style="444" customWidth="1"/>
    <col min="13575" max="13575" width="9.140625" style="444"/>
    <col min="13576" max="13576" width="10.140625" style="444" customWidth="1"/>
    <col min="13577" max="13824" width="9.140625" style="444"/>
    <col min="13825" max="13825" width="3.5703125" style="444" customWidth="1"/>
    <col min="13826" max="13826" width="48.5703125" style="444" customWidth="1"/>
    <col min="13827" max="13827" width="6.5703125" style="444" customWidth="1"/>
    <col min="13828" max="13828" width="4.28515625" style="444" customWidth="1"/>
    <col min="13829" max="13829" width="8" style="444" customWidth="1"/>
    <col min="13830" max="13830" width="8.85546875" style="444" customWidth="1"/>
    <col min="13831" max="13831" width="9.140625" style="444"/>
    <col min="13832" max="13832" width="10.140625" style="444" customWidth="1"/>
    <col min="13833" max="14080" width="9.140625" style="444"/>
    <col min="14081" max="14081" width="3.5703125" style="444" customWidth="1"/>
    <col min="14082" max="14082" width="48.5703125" style="444" customWidth="1"/>
    <col min="14083" max="14083" width="6.5703125" style="444" customWidth="1"/>
    <col min="14084" max="14084" width="4.28515625" style="444" customWidth="1"/>
    <col min="14085" max="14085" width="8" style="444" customWidth="1"/>
    <col min="14086" max="14086" width="8.85546875" style="444" customWidth="1"/>
    <col min="14087" max="14087" width="9.140625" style="444"/>
    <col min="14088" max="14088" width="10.140625" style="444" customWidth="1"/>
    <col min="14089" max="14336" width="9.140625" style="444"/>
    <col min="14337" max="14337" width="3.5703125" style="444" customWidth="1"/>
    <col min="14338" max="14338" width="48.5703125" style="444" customWidth="1"/>
    <col min="14339" max="14339" width="6.5703125" style="444" customWidth="1"/>
    <col min="14340" max="14340" width="4.28515625" style="444" customWidth="1"/>
    <col min="14341" max="14341" width="8" style="444" customWidth="1"/>
    <col min="14342" max="14342" width="8.85546875" style="444" customWidth="1"/>
    <col min="14343" max="14343" width="9.140625" style="444"/>
    <col min="14344" max="14344" width="10.140625" style="444" customWidth="1"/>
    <col min="14345" max="14592" width="9.140625" style="444"/>
    <col min="14593" max="14593" width="3.5703125" style="444" customWidth="1"/>
    <col min="14594" max="14594" width="48.5703125" style="444" customWidth="1"/>
    <col min="14595" max="14595" width="6.5703125" style="444" customWidth="1"/>
    <col min="14596" max="14596" width="4.28515625" style="444" customWidth="1"/>
    <col min="14597" max="14597" width="8" style="444" customWidth="1"/>
    <col min="14598" max="14598" width="8.85546875" style="444" customWidth="1"/>
    <col min="14599" max="14599" width="9.140625" style="444"/>
    <col min="14600" max="14600" width="10.140625" style="444" customWidth="1"/>
    <col min="14601" max="14848" width="9.140625" style="444"/>
    <col min="14849" max="14849" width="3.5703125" style="444" customWidth="1"/>
    <col min="14850" max="14850" width="48.5703125" style="444" customWidth="1"/>
    <col min="14851" max="14851" width="6.5703125" style="444" customWidth="1"/>
    <col min="14852" max="14852" width="4.28515625" style="444" customWidth="1"/>
    <col min="14853" max="14853" width="8" style="444" customWidth="1"/>
    <col min="14854" max="14854" width="8.85546875" style="444" customWidth="1"/>
    <col min="14855" max="14855" width="9.140625" style="444"/>
    <col min="14856" max="14856" width="10.140625" style="444" customWidth="1"/>
    <col min="14857" max="15104" width="9.140625" style="444"/>
    <col min="15105" max="15105" width="3.5703125" style="444" customWidth="1"/>
    <col min="15106" max="15106" width="48.5703125" style="444" customWidth="1"/>
    <col min="15107" max="15107" width="6.5703125" style="444" customWidth="1"/>
    <col min="15108" max="15108" width="4.28515625" style="444" customWidth="1"/>
    <col min="15109" max="15109" width="8" style="444" customWidth="1"/>
    <col min="15110" max="15110" width="8.85546875" style="444" customWidth="1"/>
    <col min="15111" max="15111" width="9.140625" style="444"/>
    <col min="15112" max="15112" width="10.140625" style="444" customWidth="1"/>
    <col min="15113" max="15360" width="9.140625" style="444"/>
    <col min="15361" max="15361" width="3.5703125" style="444" customWidth="1"/>
    <col min="15362" max="15362" width="48.5703125" style="444" customWidth="1"/>
    <col min="15363" max="15363" width="6.5703125" style="444" customWidth="1"/>
    <col min="15364" max="15364" width="4.28515625" style="444" customWidth="1"/>
    <col min="15365" max="15365" width="8" style="444" customWidth="1"/>
    <col min="15366" max="15366" width="8.85546875" style="444" customWidth="1"/>
    <col min="15367" max="15367" width="9.140625" style="444"/>
    <col min="15368" max="15368" width="10.140625" style="444" customWidth="1"/>
    <col min="15369" max="15616" width="9.140625" style="444"/>
    <col min="15617" max="15617" width="3.5703125" style="444" customWidth="1"/>
    <col min="15618" max="15618" width="48.5703125" style="444" customWidth="1"/>
    <col min="15619" max="15619" width="6.5703125" style="444" customWidth="1"/>
    <col min="15620" max="15620" width="4.28515625" style="444" customWidth="1"/>
    <col min="15621" max="15621" width="8" style="444" customWidth="1"/>
    <col min="15622" max="15622" width="8.85546875" style="444" customWidth="1"/>
    <col min="15623" max="15623" width="9.140625" style="444"/>
    <col min="15624" max="15624" width="10.140625" style="444" customWidth="1"/>
    <col min="15625" max="15872" width="9.140625" style="444"/>
    <col min="15873" max="15873" width="3.5703125" style="444" customWidth="1"/>
    <col min="15874" max="15874" width="48.5703125" style="444" customWidth="1"/>
    <col min="15875" max="15875" width="6.5703125" style="444" customWidth="1"/>
    <col min="15876" max="15876" width="4.28515625" style="444" customWidth="1"/>
    <col min="15877" max="15877" width="8" style="444" customWidth="1"/>
    <col min="15878" max="15878" width="8.85546875" style="444" customWidth="1"/>
    <col min="15879" max="15879" width="9.140625" style="444"/>
    <col min="15880" max="15880" width="10.140625" style="444" customWidth="1"/>
    <col min="15881" max="16128" width="9.140625" style="444"/>
    <col min="16129" max="16129" width="3.5703125" style="444" customWidth="1"/>
    <col min="16130" max="16130" width="48.5703125" style="444" customWidth="1"/>
    <col min="16131" max="16131" width="6.5703125" style="444" customWidth="1"/>
    <col min="16132" max="16132" width="4.28515625" style="444" customWidth="1"/>
    <col min="16133" max="16133" width="8" style="444" customWidth="1"/>
    <col min="16134" max="16134" width="8.85546875" style="444" customWidth="1"/>
    <col min="16135" max="16135" width="9.140625" style="444"/>
    <col min="16136" max="16136" width="10.140625" style="444" customWidth="1"/>
    <col min="16137" max="16384" width="9.140625" style="444"/>
  </cols>
  <sheetData>
    <row r="1" spans="1:11" x14ac:dyDescent="0.2">
      <c r="A1" s="25" t="s">
        <v>448</v>
      </c>
      <c r="B1" s="66" t="s">
        <v>6</v>
      </c>
    </row>
    <row r="2" spans="1:11" x14ac:dyDescent="0.2">
      <c r="A2" s="25" t="s">
        <v>449</v>
      </c>
      <c r="B2" s="66" t="s">
        <v>7</v>
      </c>
    </row>
    <row r="3" spans="1:11" x14ac:dyDescent="0.2">
      <c r="A3" s="25" t="s">
        <v>603</v>
      </c>
      <c r="B3" s="66" t="s">
        <v>584</v>
      </c>
    </row>
    <row r="4" spans="1:11" x14ac:dyDescent="0.2">
      <c r="A4" s="232"/>
      <c r="B4" s="66" t="s">
        <v>604</v>
      </c>
    </row>
    <row r="5" spans="1:11" s="30" customFormat="1" ht="76.5" x14ac:dyDescent="0.2">
      <c r="A5" s="406" t="s">
        <v>0</v>
      </c>
      <c r="B5" s="407" t="s">
        <v>34</v>
      </c>
      <c r="C5" s="408" t="s">
        <v>586</v>
      </c>
      <c r="D5" s="409" t="s">
        <v>9</v>
      </c>
      <c r="E5" s="410" t="s">
        <v>587</v>
      </c>
      <c r="F5" s="410" t="s">
        <v>39</v>
      </c>
    </row>
    <row r="6" spans="1:11" s="30" customFormat="1" x14ac:dyDescent="0.2">
      <c r="A6" s="97">
        <v>1</v>
      </c>
      <c r="B6" s="67"/>
      <c r="C6" s="31"/>
      <c r="D6" s="32"/>
      <c r="E6" s="33"/>
      <c r="F6" s="445"/>
    </row>
    <row r="7" spans="1:11" ht="15" x14ac:dyDescent="0.2">
      <c r="A7" s="446"/>
      <c r="B7" s="405" t="s">
        <v>588</v>
      </c>
      <c r="D7" s="447"/>
      <c r="E7" s="448"/>
      <c r="F7" s="448"/>
      <c r="G7" s="440"/>
      <c r="H7" s="440"/>
    </row>
    <row r="8" spans="1:11" ht="5.45" customHeight="1" x14ac:dyDescent="0.2">
      <c r="A8" s="438"/>
      <c r="B8" s="433"/>
      <c r="C8" s="421"/>
      <c r="D8" s="421"/>
      <c r="E8" s="420"/>
      <c r="F8" s="420"/>
      <c r="G8" s="449"/>
      <c r="H8" s="440"/>
      <c r="K8" s="420"/>
    </row>
    <row r="9" spans="1:11" x14ac:dyDescent="0.2">
      <c r="A9" s="438">
        <v>1</v>
      </c>
      <c r="B9" s="419" t="s">
        <v>589</v>
      </c>
      <c r="C9" s="420"/>
      <c r="D9" s="421"/>
      <c r="E9" s="420"/>
      <c r="F9" s="420"/>
      <c r="G9" s="449"/>
      <c r="H9" s="450"/>
      <c r="K9" s="420"/>
    </row>
    <row r="10" spans="1:11" ht="51" x14ac:dyDescent="0.2">
      <c r="A10" s="438"/>
      <c r="B10" s="451" t="s">
        <v>590</v>
      </c>
      <c r="C10" s="417"/>
      <c r="D10" s="417"/>
      <c r="E10" s="417"/>
      <c r="F10" s="424"/>
      <c r="G10" s="449"/>
      <c r="H10" s="450"/>
      <c r="K10" s="420"/>
    </row>
    <row r="11" spans="1:11" x14ac:dyDescent="0.2">
      <c r="A11" s="438"/>
      <c r="B11" s="423"/>
      <c r="C11" s="420">
        <v>1</v>
      </c>
      <c r="D11" s="421" t="s">
        <v>591</v>
      </c>
      <c r="E11" s="443"/>
      <c r="F11" s="420">
        <f>+C11*E11</f>
        <v>0</v>
      </c>
      <c r="G11" s="449"/>
      <c r="H11" s="440"/>
      <c r="K11" s="420"/>
    </row>
    <row r="12" spans="1:11" ht="5.45" customHeight="1" x14ac:dyDescent="0.2">
      <c r="A12" s="452"/>
      <c r="B12" s="435"/>
      <c r="C12" s="429"/>
      <c r="D12" s="429"/>
      <c r="E12" s="428"/>
      <c r="F12" s="428"/>
      <c r="G12" s="449"/>
      <c r="H12" s="440"/>
      <c r="K12" s="420"/>
    </row>
    <row r="13" spans="1:11" x14ac:dyDescent="0.2">
      <c r="A13" s="438">
        <v>2</v>
      </c>
      <c r="B13" s="419" t="s">
        <v>592</v>
      </c>
      <c r="C13" s="421"/>
      <c r="D13" s="421"/>
      <c r="E13" s="420"/>
      <c r="F13" s="420"/>
      <c r="G13" s="449"/>
      <c r="H13" s="450"/>
      <c r="K13" s="420"/>
    </row>
    <row r="14" spans="1:11" ht="114.75" x14ac:dyDescent="0.2">
      <c r="A14" s="438"/>
      <c r="B14" s="451" t="s">
        <v>593</v>
      </c>
      <c r="C14" s="420"/>
      <c r="D14" s="421"/>
      <c r="E14" s="420"/>
      <c r="F14" s="420"/>
      <c r="G14" s="449"/>
      <c r="H14" s="450"/>
      <c r="K14" s="420"/>
    </row>
    <row r="15" spans="1:11" x14ac:dyDescent="0.2">
      <c r="A15" s="438"/>
      <c r="B15" s="423"/>
      <c r="C15" s="420">
        <v>2</v>
      </c>
      <c r="D15" s="421" t="s">
        <v>466</v>
      </c>
      <c r="E15" s="443"/>
      <c r="F15" s="420">
        <f>+C15*E15</f>
        <v>0</v>
      </c>
      <c r="G15" s="449"/>
      <c r="H15" s="450"/>
      <c r="K15" s="420"/>
    </row>
    <row r="16" spans="1:11" ht="5.45" customHeight="1" x14ac:dyDescent="0.2">
      <c r="A16" s="452"/>
      <c r="B16" s="435"/>
      <c r="C16" s="429"/>
      <c r="D16" s="429"/>
      <c r="E16" s="428"/>
      <c r="F16" s="428"/>
      <c r="G16" s="449"/>
      <c r="H16" s="440"/>
      <c r="K16" s="420"/>
    </row>
    <row r="17" spans="1:11" x14ac:dyDescent="0.2">
      <c r="A17" s="438">
        <v>3</v>
      </c>
      <c r="B17" s="419" t="s">
        <v>594</v>
      </c>
      <c r="C17" s="421"/>
      <c r="D17" s="421"/>
      <c r="E17" s="420"/>
      <c r="F17" s="420"/>
      <c r="G17" s="449"/>
      <c r="H17" s="450"/>
      <c r="K17" s="420"/>
    </row>
    <row r="18" spans="1:11" ht="114.75" x14ac:dyDescent="0.2">
      <c r="A18" s="438"/>
      <c r="B18" s="451" t="s">
        <v>595</v>
      </c>
      <c r="C18" s="440"/>
      <c r="D18" s="440"/>
      <c r="E18" s="420"/>
      <c r="F18" s="420"/>
      <c r="G18" s="449"/>
      <c r="H18" s="450"/>
      <c r="K18" s="420"/>
    </row>
    <row r="19" spans="1:11" x14ac:dyDescent="0.2">
      <c r="A19" s="438"/>
      <c r="B19" s="423"/>
      <c r="C19" s="420">
        <v>1</v>
      </c>
      <c r="D19" s="421" t="s">
        <v>591</v>
      </c>
      <c r="E19" s="443"/>
      <c r="F19" s="420">
        <f>+C19*E19</f>
        <v>0</v>
      </c>
      <c r="G19" s="449"/>
      <c r="H19" s="450"/>
      <c r="K19" s="420"/>
    </row>
    <row r="20" spans="1:11" x14ac:dyDescent="0.2">
      <c r="A20" s="452"/>
      <c r="B20" s="435"/>
      <c r="C20" s="429"/>
      <c r="D20" s="429"/>
      <c r="E20" s="428"/>
      <c r="F20" s="428"/>
      <c r="G20" s="449"/>
      <c r="H20" s="450"/>
      <c r="K20" s="420"/>
    </row>
    <row r="21" spans="1:11" x14ac:dyDescent="0.2">
      <c r="A21" s="438">
        <v>4</v>
      </c>
      <c r="B21" s="419" t="s">
        <v>596</v>
      </c>
      <c r="C21" s="420"/>
      <c r="D21" s="421"/>
      <c r="E21" s="420"/>
      <c r="F21" s="420"/>
      <c r="G21" s="449"/>
      <c r="H21" s="450"/>
      <c r="K21" s="420"/>
    </row>
    <row r="22" spans="1:11" ht="63.75" x14ac:dyDescent="0.2">
      <c r="B22" s="451" t="s">
        <v>597</v>
      </c>
    </row>
    <row r="23" spans="1:11" x14ac:dyDescent="0.2">
      <c r="A23" s="438"/>
      <c r="B23" s="423"/>
      <c r="C23" s="420">
        <v>1</v>
      </c>
      <c r="D23" s="421" t="s">
        <v>591</v>
      </c>
      <c r="E23" s="443"/>
      <c r="F23" s="420">
        <f>+C23*E23</f>
        <v>0</v>
      </c>
      <c r="H23" s="440"/>
      <c r="K23" s="420"/>
    </row>
    <row r="24" spans="1:11" ht="5.45" customHeight="1" x14ac:dyDescent="0.2">
      <c r="A24" s="452"/>
      <c r="B24" s="435"/>
      <c r="C24" s="429"/>
      <c r="D24" s="429"/>
      <c r="E24" s="428"/>
      <c r="F24" s="428"/>
      <c r="G24" s="449"/>
      <c r="H24" s="440"/>
      <c r="K24" s="420"/>
    </row>
    <row r="25" spans="1:11" x14ac:dyDescent="0.2">
      <c r="A25" s="438">
        <v>5</v>
      </c>
      <c r="B25" s="419" t="s">
        <v>598</v>
      </c>
      <c r="C25" s="420"/>
      <c r="D25" s="421"/>
      <c r="E25" s="420"/>
      <c r="F25" s="420"/>
      <c r="G25" s="449"/>
      <c r="H25" s="440"/>
    </row>
    <row r="26" spans="1:11" ht="63.75" x14ac:dyDescent="0.2">
      <c r="A26" s="418"/>
      <c r="B26" s="451" t="s">
        <v>599</v>
      </c>
      <c r="C26" s="420"/>
      <c r="D26" s="421"/>
      <c r="E26" s="420"/>
      <c r="F26" s="420"/>
      <c r="G26" s="449"/>
      <c r="H26" s="440"/>
    </row>
    <row r="27" spans="1:11" x14ac:dyDescent="0.2">
      <c r="A27" s="438"/>
      <c r="B27" s="423"/>
      <c r="C27" s="420">
        <v>3.36</v>
      </c>
      <c r="D27" s="421" t="s">
        <v>466</v>
      </c>
      <c r="E27" s="443"/>
      <c r="F27" s="420">
        <f>+C27*E27</f>
        <v>0</v>
      </c>
      <c r="G27" s="449"/>
      <c r="H27" s="440"/>
    </row>
    <row r="28" spans="1:11" ht="5.45" customHeight="1" x14ac:dyDescent="0.2">
      <c r="A28" s="452"/>
      <c r="B28" s="435"/>
      <c r="C28" s="429"/>
      <c r="D28" s="429"/>
      <c r="E28" s="428"/>
      <c r="F28" s="428"/>
      <c r="G28" s="449"/>
      <c r="H28" s="440"/>
      <c r="K28" s="420"/>
    </row>
    <row r="29" spans="1:11" x14ac:dyDescent="0.2">
      <c r="A29" s="440"/>
      <c r="B29" s="433"/>
      <c r="C29" s="440"/>
      <c r="D29" s="440"/>
      <c r="E29" s="420"/>
      <c r="F29" s="420"/>
      <c r="G29" s="440"/>
      <c r="H29" s="440"/>
    </row>
    <row r="30" spans="1:11" x14ac:dyDescent="0.2">
      <c r="A30" s="453"/>
      <c r="B30" s="454" t="s">
        <v>600</v>
      </c>
      <c r="C30" s="454"/>
      <c r="D30" s="455"/>
      <c r="E30" s="456"/>
      <c r="F30" s="457">
        <f>SUM(F10:F27)</f>
        <v>0</v>
      </c>
      <c r="G30" s="449"/>
    </row>
  </sheetData>
  <sheetProtection algorithmName="SHA-512" hashValue="oJbGMdUgjpSLLrlI/h3FzVh0s3pqRLIOHVTVMN6NzPHT1bB39nwW8sQBO0ckw9NNx2y06JhRumUgpUaHCgFvmA==" saltValue="75sXBEUsHvHcaAzbHyikng==" spinCount="100000" sheet="1" objects="1" scenarios="1"/>
  <pageMargins left="0.70866141732283472" right="0.27083333333333331" top="0.74803149606299213" bottom="0.74803149606299213" header="0.31496062992125984" footer="0.31496062992125984"/>
  <pageSetup paperSize="9" orientation="portrait" horizontalDpi="1200" verticalDpi="1200" r:id="rId1"/>
  <headerFooter>
    <oddHeader>&amp;LENERGETIKA LJUBLJANA d.o.o.&amp;RENLJ-SIR-39/26</oddHeader>
    <oddFooter>&amp;C&amp;P / &amp;N</oddFooter>
  </headerFooter>
  <rowBreaks count="1" manualBreakCount="1">
    <brk id="2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F304"/>
  <sheetViews>
    <sheetView topLeftCell="A47" zoomScaleNormal="100" zoomScaleSheetLayoutView="100" workbookViewId="0">
      <selection activeCell="E59" sqref="E59"/>
    </sheetView>
  </sheetViews>
  <sheetFormatPr defaultColWidth="9.140625" defaultRowHeight="12.75" x14ac:dyDescent="0.2"/>
  <cols>
    <col min="1" max="1" width="6.7109375" style="26" bestFit="1" customWidth="1"/>
    <col min="2" max="2" width="50.7109375" style="73" customWidth="1"/>
    <col min="3" max="3" width="7.7109375" style="29" customWidth="1"/>
    <col min="4" max="4" width="4.7109375" style="30" customWidth="1"/>
    <col min="5" max="5" width="11.7109375" style="28" customWidth="1"/>
    <col min="6" max="6" width="12.5703125" style="29" customWidth="1"/>
    <col min="7" max="16384" width="9.140625" style="30"/>
  </cols>
  <sheetData>
    <row r="1" spans="1:6" x14ac:dyDescent="0.2">
      <c r="A1" s="25" t="s">
        <v>343</v>
      </c>
      <c r="B1" s="66" t="s">
        <v>6</v>
      </c>
      <c r="C1" s="26"/>
      <c r="D1" s="27"/>
    </row>
    <row r="2" spans="1:6" x14ac:dyDescent="0.2">
      <c r="A2" s="25" t="s">
        <v>344</v>
      </c>
      <c r="B2" s="66" t="s">
        <v>147</v>
      </c>
      <c r="C2" s="26"/>
      <c r="D2" s="27"/>
    </row>
    <row r="3" spans="1:6" x14ac:dyDescent="0.2">
      <c r="A3" s="25" t="s">
        <v>339</v>
      </c>
      <c r="B3" s="66" t="s">
        <v>148</v>
      </c>
      <c r="C3" s="26"/>
      <c r="D3" s="27"/>
    </row>
    <row r="4" spans="1:6" x14ac:dyDescent="0.2">
      <c r="A4" s="25"/>
      <c r="B4" s="66" t="s">
        <v>431</v>
      </c>
      <c r="C4" s="26"/>
      <c r="D4" s="27"/>
    </row>
    <row r="5" spans="1:6" ht="76.5" x14ac:dyDescent="0.2">
      <c r="A5" s="112" t="s">
        <v>0</v>
      </c>
      <c r="B5" s="113" t="s">
        <v>34</v>
      </c>
      <c r="C5" s="114" t="s">
        <v>8</v>
      </c>
      <c r="D5" s="114" t="s">
        <v>9</v>
      </c>
      <c r="E5" s="115" t="s">
        <v>38</v>
      </c>
      <c r="F5" s="115" t="s">
        <v>39</v>
      </c>
    </row>
    <row r="6" spans="1:6" x14ac:dyDescent="0.2">
      <c r="A6" s="97">
        <v>1</v>
      </c>
      <c r="B6" s="67"/>
      <c r="C6" s="31"/>
      <c r="D6" s="32"/>
      <c r="E6" s="33"/>
      <c r="F6" s="31"/>
    </row>
    <row r="7" spans="1:6" x14ac:dyDescent="0.2">
      <c r="A7" s="107"/>
      <c r="B7" s="109" t="s">
        <v>113</v>
      </c>
      <c r="C7" s="56"/>
      <c r="D7" s="54"/>
      <c r="E7" s="55"/>
      <c r="F7" s="56"/>
    </row>
    <row r="8" spans="1:6" x14ac:dyDescent="0.2">
      <c r="A8" s="107"/>
      <c r="B8" s="354" t="s">
        <v>112</v>
      </c>
      <c r="C8" s="354"/>
      <c r="D8" s="354"/>
      <c r="E8" s="354"/>
      <c r="F8" s="354"/>
    </row>
    <row r="9" spans="1:6" x14ac:dyDescent="0.2">
      <c r="A9" s="107"/>
      <c r="B9" s="354"/>
      <c r="C9" s="354"/>
      <c r="D9" s="354"/>
      <c r="E9" s="354"/>
      <c r="F9" s="354"/>
    </row>
    <row r="10" spans="1:6" x14ac:dyDescent="0.2">
      <c r="A10" s="107"/>
      <c r="B10" s="170"/>
      <c r="C10" s="170"/>
      <c r="D10" s="170"/>
      <c r="E10" s="170"/>
      <c r="F10" s="170"/>
    </row>
    <row r="11" spans="1:6" x14ac:dyDescent="0.2">
      <c r="A11" s="223"/>
      <c r="B11" s="355" t="s">
        <v>154</v>
      </c>
      <c r="C11" s="355"/>
      <c r="D11" s="355"/>
      <c r="E11" s="355"/>
      <c r="F11" s="355"/>
    </row>
    <row r="12" spans="1:6" x14ac:dyDescent="0.2">
      <c r="A12" s="223"/>
      <c r="B12" s="355"/>
      <c r="C12" s="355"/>
      <c r="D12" s="355"/>
      <c r="E12" s="355"/>
      <c r="F12" s="355"/>
    </row>
    <row r="13" spans="1:6" x14ac:dyDescent="0.2">
      <c r="A13" s="107"/>
      <c r="B13" s="108"/>
      <c r="C13" s="56"/>
      <c r="D13" s="54"/>
      <c r="E13" s="55"/>
      <c r="F13" s="56"/>
    </row>
    <row r="14" spans="1:6" x14ac:dyDescent="0.2">
      <c r="A14" s="97"/>
      <c r="B14" s="67"/>
      <c r="C14" s="31"/>
      <c r="D14" s="32"/>
      <c r="E14" s="33"/>
      <c r="F14" s="31"/>
    </row>
    <row r="15" spans="1:6" x14ac:dyDescent="0.2">
      <c r="A15" s="98">
        <f>COUNT(A6+1)</f>
        <v>1</v>
      </c>
      <c r="B15" s="38" t="s">
        <v>10</v>
      </c>
      <c r="C15" s="35"/>
      <c r="D15" s="20"/>
      <c r="E15" s="34"/>
      <c r="F15" s="34"/>
    </row>
    <row r="16" spans="1:6" ht="38.25" x14ac:dyDescent="0.2">
      <c r="A16" s="98"/>
      <c r="B16" s="39" t="s">
        <v>45</v>
      </c>
      <c r="C16" s="35"/>
      <c r="D16" s="20"/>
      <c r="E16" s="34"/>
      <c r="F16" s="34"/>
    </row>
    <row r="17" spans="1:6" ht="14.25" x14ac:dyDescent="0.2">
      <c r="A17" s="98"/>
      <c r="B17" s="39" t="s">
        <v>155</v>
      </c>
      <c r="C17" s="49">
        <v>53</v>
      </c>
      <c r="D17" s="20" t="s">
        <v>37</v>
      </c>
      <c r="E17" s="224">
        <v>0</v>
      </c>
      <c r="F17" s="34">
        <f>C17*E17</f>
        <v>0</v>
      </c>
    </row>
    <row r="18" spans="1:6" x14ac:dyDescent="0.2">
      <c r="A18" s="100"/>
      <c r="B18" s="69"/>
      <c r="C18" s="50"/>
      <c r="D18" s="51"/>
      <c r="E18" s="52"/>
      <c r="F18" s="52"/>
    </row>
    <row r="19" spans="1:6" x14ac:dyDescent="0.2">
      <c r="A19" s="225"/>
      <c r="B19" s="226"/>
      <c r="C19" s="227"/>
      <c r="D19" s="228"/>
      <c r="E19" s="229"/>
      <c r="F19" s="230"/>
    </row>
    <row r="20" spans="1:6" x14ac:dyDescent="0.2">
      <c r="A20" s="225">
        <f>COUNT($A$15:A15)+1</f>
        <v>2</v>
      </c>
      <c r="B20" s="231" t="s">
        <v>158</v>
      </c>
      <c r="C20" s="227"/>
      <c r="D20" s="228"/>
      <c r="E20" s="229"/>
      <c r="F20" s="230"/>
    </row>
    <row r="21" spans="1:6" ht="51" x14ac:dyDescent="0.2">
      <c r="A21" s="232"/>
      <c r="B21" s="226" t="s">
        <v>159</v>
      </c>
      <c r="C21" s="227"/>
      <c r="D21" s="228"/>
      <c r="E21" s="229"/>
      <c r="F21" s="230"/>
    </row>
    <row r="22" spans="1:6" x14ac:dyDescent="0.2">
      <c r="A22" s="225"/>
      <c r="B22" s="231" t="s">
        <v>156</v>
      </c>
      <c r="C22" s="227">
        <v>18</v>
      </c>
      <c r="D22" s="228" t="s">
        <v>157</v>
      </c>
      <c r="E22" s="45"/>
      <c r="F22" s="229">
        <f>C22*E22</f>
        <v>0</v>
      </c>
    </row>
    <row r="23" spans="1:6" x14ac:dyDescent="0.2">
      <c r="A23" s="225"/>
      <c r="B23" s="226"/>
      <c r="C23" s="227"/>
      <c r="D23" s="228"/>
      <c r="E23" s="229"/>
      <c r="F23" s="230"/>
    </row>
    <row r="24" spans="1:6" x14ac:dyDescent="0.2">
      <c r="A24" s="99"/>
      <c r="B24" s="68"/>
      <c r="C24" s="53"/>
      <c r="D24" s="47"/>
      <c r="E24" s="48"/>
      <c r="F24" s="46"/>
    </row>
    <row r="25" spans="1:6" x14ac:dyDescent="0.2">
      <c r="A25" s="98">
        <f>COUNT($A$15:A24)+1</f>
        <v>3</v>
      </c>
      <c r="B25" s="38" t="s">
        <v>16</v>
      </c>
      <c r="C25" s="49"/>
      <c r="D25" s="20"/>
      <c r="E25" s="34"/>
      <c r="F25" s="35"/>
    </row>
    <row r="26" spans="1:6" ht="38.25" x14ac:dyDescent="0.2">
      <c r="A26" s="98"/>
      <c r="B26" s="39" t="s">
        <v>36</v>
      </c>
      <c r="C26" s="49"/>
      <c r="D26" s="20"/>
      <c r="E26" s="34"/>
      <c r="F26" s="35"/>
    </row>
    <row r="27" spans="1:6" ht="14.25" x14ac:dyDescent="0.2">
      <c r="A27" s="98"/>
      <c r="B27" s="39"/>
      <c r="C27" s="49">
        <v>11</v>
      </c>
      <c r="D27" s="20" t="s">
        <v>37</v>
      </c>
      <c r="E27" s="44"/>
      <c r="F27" s="34">
        <f>C27*E27</f>
        <v>0</v>
      </c>
    </row>
    <row r="28" spans="1:6" x14ac:dyDescent="0.2">
      <c r="A28" s="100"/>
      <c r="B28" s="69"/>
      <c r="C28" s="50"/>
      <c r="D28" s="51"/>
      <c r="E28" s="52"/>
      <c r="F28" s="52"/>
    </row>
    <row r="29" spans="1:6" x14ac:dyDescent="0.2">
      <c r="A29" s="99"/>
      <c r="B29" s="68"/>
      <c r="C29" s="53"/>
      <c r="D29" s="47"/>
      <c r="E29" s="48"/>
      <c r="F29" s="46"/>
    </row>
    <row r="30" spans="1:6" x14ac:dyDescent="0.2">
      <c r="A30" s="98">
        <f>COUNT($A$15:A29)+1</f>
        <v>4</v>
      </c>
      <c r="B30" s="38" t="s">
        <v>46</v>
      </c>
      <c r="C30" s="49"/>
      <c r="D30" s="20"/>
      <c r="E30" s="34"/>
      <c r="F30" s="35"/>
    </row>
    <row r="31" spans="1:6" ht="63.75" x14ac:dyDescent="0.2">
      <c r="A31" s="98"/>
      <c r="B31" s="39" t="s">
        <v>47</v>
      </c>
      <c r="C31" s="49"/>
      <c r="D31" s="20"/>
      <c r="E31" s="34"/>
      <c r="F31" s="35"/>
    </row>
    <row r="32" spans="1:6" x14ac:dyDescent="0.2">
      <c r="A32" s="98"/>
      <c r="B32" s="39"/>
      <c r="C32" s="49">
        <v>1</v>
      </c>
      <c r="D32" s="20" t="s">
        <v>1</v>
      </c>
      <c r="E32" s="44"/>
      <c r="F32" s="34">
        <f>C32*E32</f>
        <v>0</v>
      </c>
    </row>
    <row r="33" spans="1:6" x14ac:dyDescent="0.2">
      <c r="A33" s="100"/>
      <c r="B33" s="69"/>
      <c r="C33" s="50"/>
      <c r="D33" s="51"/>
      <c r="E33" s="52"/>
      <c r="F33" s="52"/>
    </row>
    <row r="34" spans="1:6" x14ac:dyDescent="0.2">
      <c r="A34" s="99"/>
      <c r="B34" s="68"/>
      <c r="C34" s="53"/>
      <c r="D34" s="47"/>
      <c r="E34" s="48"/>
      <c r="F34" s="46"/>
    </row>
    <row r="35" spans="1:6" x14ac:dyDescent="0.2">
      <c r="A35" s="98">
        <f>COUNT($A$15:A34)+1</f>
        <v>5</v>
      </c>
      <c r="B35" s="38" t="s">
        <v>48</v>
      </c>
      <c r="C35" s="49"/>
      <c r="D35" s="36"/>
      <c r="E35" s="37"/>
      <c r="F35" s="35"/>
    </row>
    <row r="36" spans="1:6" ht="51" x14ac:dyDescent="0.2">
      <c r="A36" s="98"/>
      <c r="B36" s="39" t="s">
        <v>49</v>
      </c>
      <c r="C36" s="49"/>
      <c r="D36" s="36"/>
      <c r="E36" s="37"/>
      <c r="F36" s="35"/>
    </row>
    <row r="37" spans="1:6" ht="14.25" x14ac:dyDescent="0.2">
      <c r="A37" s="98"/>
      <c r="B37" s="39"/>
      <c r="C37" s="49">
        <v>140</v>
      </c>
      <c r="D37" s="36" t="s">
        <v>43</v>
      </c>
      <c r="E37" s="45"/>
      <c r="F37" s="34">
        <f>C37*E37</f>
        <v>0</v>
      </c>
    </row>
    <row r="38" spans="1:6" x14ac:dyDescent="0.2">
      <c r="A38" s="100"/>
      <c r="B38" s="69"/>
      <c r="C38" s="50"/>
      <c r="D38" s="76"/>
      <c r="E38" s="77"/>
      <c r="F38" s="52"/>
    </row>
    <row r="39" spans="1:6" x14ac:dyDescent="0.2">
      <c r="A39" s="99"/>
      <c r="B39" s="68"/>
      <c r="C39" s="53"/>
      <c r="D39" s="47"/>
      <c r="E39" s="48"/>
      <c r="F39" s="46"/>
    </row>
    <row r="40" spans="1:6" ht="25.5" x14ac:dyDescent="0.2">
      <c r="A40" s="98">
        <f>COUNT($A$15:A39)+1</f>
        <v>6</v>
      </c>
      <c r="B40" s="38" t="s">
        <v>50</v>
      </c>
      <c r="C40" s="49"/>
      <c r="D40" s="20"/>
      <c r="E40" s="34"/>
      <c r="F40" s="35"/>
    </row>
    <row r="41" spans="1:6" ht="51" x14ac:dyDescent="0.2">
      <c r="A41" s="98"/>
      <c r="B41" s="39" t="s">
        <v>51</v>
      </c>
      <c r="C41" s="49"/>
      <c r="D41" s="20"/>
      <c r="E41" s="34"/>
      <c r="F41" s="35"/>
    </row>
    <row r="42" spans="1:6" ht="14.25" x14ac:dyDescent="0.2">
      <c r="A42" s="98"/>
      <c r="B42" s="39"/>
      <c r="C42" s="49">
        <v>140</v>
      </c>
      <c r="D42" s="36" t="s">
        <v>43</v>
      </c>
      <c r="E42" s="45"/>
      <c r="F42" s="34">
        <f>C42*E42</f>
        <v>0</v>
      </c>
    </row>
    <row r="43" spans="1:6" x14ac:dyDescent="0.2">
      <c r="A43" s="100"/>
      <c r="B43" s="69"/>
      <c r="C43" s="50"/>
      <c r="D43" s="76"/>
      <c r="E43" s="77"/>
      <c r="F43" s="52"/>
    </row>
    <row r="44" spans="1:6" x14ac:dyDescent="0.2">
      <c r="A44" s="99"/>
      <c r="B44" s="68"/>
      <c r="C44" s="53"/>
      <c r="D44" s="47"/>
      <c r="E44" s="48"/>
      <c r="F44" s="46"/>
    </row>
    <row r="45" spans="1:6" x14ac:dyDescent="0.2">
      <c r="A45" s="98">
        <f>COUNT($A$15:A44)+1</f>
        <v>7</v>
      </c>
      <c r="B45" s="78" t="s">
        <v>52</v>
      </c>
      <c r="C45" s="49"/>
      <c r="D45" s="57"/>
      <c r="E45" s="58"/>
      <c r="F45" s="59"/>
    </row>
    <row r="46" spans="1:6" ht="51" x14ac:dyDescent="0.2">
      <c r="A46" s="98"/>
      <c r="B46" s="39" t="s">
        <v>53</v>
      </c>
      <c r="C46" s="49"/>
      <c r="D46" s="57"/>
      <c r="E46" s="58"/>
      <c r="F46" s="58"/>
    </row>
    <row r="47" spans="1:6" ht="14.25" x14ac:dyDescent="0.2">
      <c r="A47" s="98"/>
      <c r="B47" s="39"/>
      <c r="C47" s="49">
        <v>15</v>
      </c>
      <c r="D47" s="20" t="s">
        <v>37</v>
      </c>
      <c r="E47" s="44"/>
      <c r="F47" s="34">
        <f>E47*C47</f>
        <v>0</v>
      </c>
    </row>
    <row r="48" spans="1:6" x14ac:dyDescent="0.2">
      <c r="A48" s="100"/>
      <c r="B48" s="69"/>
      <c r="C48" s="50"/>
      <c r="D48" s="51"/>
      <c r="E48" s="52"/>
      <c r="F48" s="52"/>
    </row>
    <row r="49" spans="1:6" x14ac:dyDescent="0.2">
      <c r="A49" s="99"/>
      <c r="B49" s="68"/>
      <c r="C49" s="53"/>
      <c r="D49" s="47"/>
      <c r="E49" s="48"/>
      <c r="F49" s="46"/>
    </row>
    <row r="50" spans="1:6" x14ac:dyDescent="0.2">
      <c r="A50" s="98">
        <f>COUNT($A$15:A49)+1</f>
        <v>8</v>
      </c>
      <c r="B50" s="79" t="s">
        <v>54</v>
      </c>
      <c r="C50" s="49"/>
      <c r="D50" s="20"/>
      <c r="E50" s="34"/>
      <c r="F50" s="35"/>
    </row>
    <row r="51" spans="1:6" ht="63.75" x14ac:dyDescent="0.2">
      <c r="A51" s="98"/>
      <c r="B51" s="39" t="s">
        <v>55</v>
      </c>
      <c r="C51" s="49"/>
      <c r="D51" s="20"/>
      <c r="E51" s="34"/>
      <c r="F51" s="35"/>
    </row>
    <row r="52" spans="1:6" x14ac:dyDescent="0.2">
      <c r="A52" s="98"/>
      <c r="B52" s="39"/>
      <c r="C52" s="49"/>
      <c r="D52" s="20"/>
      <c r="E52" s="34"/>
      <c r="F52" s="35"/>
    </row>
    <row r="53" spans="1:6" ht="14.25" x14ac:dyDescent="0.2">
      <c r="A53" s="98"/>
      <c r="B53" s="39"/>
      <c r="C53" s="49">
        <v>40</v>
      </c>
      <c r="D53" s="20" t="s">
        <v>37</v>
      </c>
      <c r="E53" s="44"/>
      <c r="F53" s="34">
        <f>E53*C53</f>
        <v>0</v>
      </c>
    </row>
    <row r="54" spans="1:6" x14ac:dyDescent="0.2">
      <c r="A54" s="100"/>
      <c r="B54" s="69"/>
      <c r="C54" s="50"/>
      <c r="D54" s="51"/>
      <c r="E54" s="52"/>
      <c r="F54" s="52"/>
    </row>
    <row r="55" spans="1:6" x14ac:dyDescent="0.2">
      <c r="A55" s="99"/>
      <c r="B55" s="68"/>
      <c r="C55" s="53"/>
      <c r="D55" s="47"/>
      <c r="E55" s="48"/>
      <c r="F55" s="48"/>
    </row>
    <row r="56" spans="1:6" x14ac:dyDescent="0.2">
      <c r="A56" s="98">
        <f>COUNT($A$15:A53)+1</f>
        <v>9</v>
      </c>
      <c r="B56" s="61" t="s">
        <v>56</v>
      </c>
      <c r="C56" s="49"/>
      <c r="D56" s="20"/>
      <c r="E56" s="34"/>
      <c r="F56" s="35"/>
    </row>
    <row r="57" spans="1:6" ht="38.25" x14ac:dyDescent="0.2">
      <c r="A57" s="98"/>
      <c r="B57" s="39" t="s">
        <v>57</v>
      </c>
      <c r="C57" s="49"/>
      <c r="D57" s="20"/>
      <c r="E57" s="34"/>
      <c r="F57" s="35"/>
    </row>
    <row r="58" spans="1:6" ht="14.25" x14ac:dyDescent="0.2">
      <c r="A58" s="98"/>
      <c r="B58" s="39"/>
      <c r="C58" s="49">
        <v>30</v>
      </c>
      <c r="D58" s="20" t="s">
        <v>37</v>
      </c>
      <c r="E58" s="44"/>
      <c r="F58" s="34">
        <f>E58*C58</f>
        <v>0</v>
      </c>
    </row>
    <row r="59" spans="1:6" x14ac:dyDescent="0.2">
      <c r="A59" s="100"/>
      <c r="B59" s="69"/>
      <c r="C59" s="50"/>
      <c r="D59" s="51"/>
      <c r="E59" s="52"/>
      <c r="F59" s="52"/>
    </row>
    <row r="60" spans="1:6" x14ac:dyDescent="0.2">
      <c r="A60" s="99"/>
      <c r="B60" s="68"/>
      <c r="C60" s="53"/>
      <c r="D60" s="47"/>
      <c r="E60" s="48"/>
      <c r="F60" s="46"/>
    </row>
    <row r="61" spans="1:6" x14ac:dyDescent="0.2">
      <c r="A61" s="98">
        <f>COUNT($A$15:A60)+1</f>
        <v>10</v>
      </c>
      <c r="B61" s="80" t="s">
        <v>58</v>
      </c>
      <c r="C61" s="49"/>
      <c r="D61" s="20"/>
      <c r="E61" s="34"/>
      <c r="F61" s="35"/>
    </row>
    <row r="62" spans="1:6" ht="63.75" x14ac:dyDescent="0.2">
      <c r="A62" s="98"/>
      <c r="B62" s="39" t="s">
        <v>59</v>
      </c>
      <c r="C62" s="49"/>
      <c r="D62" s="20"/>
      <c r="E62" s="34"/>
      <c r="F62" s="35"/>
    </row>
    <row r="63" spans="1:6" ht="14.25" x14ac:dyDescent="0.2">
      <c r="A63" s="98"/>
      <c r="B63" s="81"/>
      <c r="C63" s="49">
        <v>53</v>
      </c>
      <c r="D63" s="20" t="s">
        <v>37</v>
      </c>
      <c r="E63" s="44"/>
      <c r="F63" s="34">
        <f>E63*C63</f>
        <v>0</v>
      </c>
    </row>
    <row r="64" spans="1:6" x14ac:dyDescent="0.2">
      <c r="A64" s="100"/>
      <c r="B64" s="82"/>
      <c r="C64" s="50"/>
      <c r="D64" s="51"/>
      <c r="E64" s="52"/>
      <c r="F64" s="52"/>
    </row>
    <row r="65" spans="1:6" x14ac:dyDescent="0.2">
      <c r="A65" s="99"/>
      <c r="B65" s="83"/>
      <c r="C65" s="53"/>
      <c r="D65" s="47"/>
      <c r="E65" s="48"/>
      <c r="F65" s="48"/>
    </row>
    <row r="66" spans="1:6" x14ac:dyDescent="0.2">
      <c r="A66" s="98">
        <f>COUNT($A$15:A65)+1</f>
        <v>11</v>
      </c>
      <c r="B66" s="84" t="s">
        <v>60</v>
      </c>
      <c r="C66" s="49"/>
      <c r="D66" s="20"/>
      <c r="E66" s="34"/>
      <c r="F66" s="34"/>
    </row>
    <row r="67" spans="1:6" ht="63.75" x14ac:dyDescent="0.2">
      <c r="A67" s="98"/>
      <c r="B67" s="39" t="s">
        <v>61</v>
      </c>
      <c r="C67" s="49"/>
      <c r="D67" s="20"/>
      <c r="E67" s="34"/>
      <c r="F67" s="34"/>
    </row>
    <row r="68" spans="1:6" ht="14.25" x14ac:dyDescent="0.2">
      <c r="A68" s="98"/>
      <c r="B68" s="81"/>
      <c r="C68" s="49">
        <v>38</v>
      </c>
      <c r="D68" s="20" t="s">
        <v>37</v>
      </c>
      <c r="E68" s="44"/>
      <c r="F68" s="34">
        <f>E68*C68</f>
        <v>0</v>
      </c>
    </row>
    <row r="69" spans="1:6" x14ac:dyDescent="0.2">
      <c r="A69" s="100"/>
      <c r="B69" s="82"/>
      <c r="C69" s="50"/>
      <c r="D69" s="51"/>
      <c r="E69" s="52"/>
      <c r="F69" s="52"/>
    </row>
    <row r="70" spans="1:6" x14ac:dyDescent="0.2">
      <c r="A70" s="99"/>
      <c r="B70" s="68"/>
      <c r="C70" s="53"/>
      <c r="D70" s="47"/>
      <c r="E70" s="48"/>
      <c r="F70" s="48"/>
    </row>
    <row r="71" spans="1:6" x14ac:dyDescent="0.2">
      <c r="A71" s="98">
        <f>COUNT($A$15:A70)+1</f>
        <v>12</v>
      </c>
      <c r="B71" s="85" t="s">
        <v>88</v>
      </c>
      <c r="C71" s="49"/>
      <c r="D71" s="20"/>
      <c r="E71" s="34"/>
      <c r="F71" s="34"/>
    </row>
    <row r="72" spans="1:6" ht="63.75" x14ac:dyDescent="0.2">
      <c r="A72" s="98"/>
      <c r="B72" s="39" t="s">
        <v>62</v>
      </c>
      <c r="C72" s="49"/>
      <c r="D72" s="20"/>
      <c r="E72" s="34"/>
      <c r="F72" s="34"/>
    </row>
    <row r="73" spans="1:6" ht="14.25" x14ac:dyDescent="0.2">
      <c r="A73" s="98"/>
      <c r="B73" s="38" t="s">
        <v>160</v>
      </c>
      <c r="C73" s="49">
        <v>15</v>
      </c>
      <c r="D73" s="20" t="s">
        <v>43</v>
      </c>
      <c r="E73" s="44"/>
      <c r="F73" s="34">
        <f>C73*E73</f>
        <v>0</v>
      </c>
    </row>
    <row r="74" spans="1:6" x14ac:dyDescent="0.2">
      <c r="A74" s="100"/>
      <c r="B74" s="69"/>
      <c r="C74" s="50"/>
      <c r="D74" s="51"/>
      <c r="E74" s="52"/>
      <c r="F74" s="52"/>
    </row>
    <row r="75" spans="1:6" x14ac:dyDescent="0.2">
      <c r="A75" s="99"/>
      <c r="B75" s="68"/>
      <c r="C75" s="53"/>
      <c r="D75" s="47"/>
      <c r="E75" s="48"/>
      <c r="F75" s="48"/>
    </row>
    <row r="76" spans="1:6" x14ac:dyDescent="0.2">
      <c r="A76" s="98">
        <f>COUNT($A$15:A75)+1</f>
        <v>13</v>
      </c>
      <c r="B76" s="38" t="s">
        <v>15</v>
      </c>
      <c r="C76" s="49"/>
      <c r="D76" s="20"/>
      <c r="E76" s="34"/>
      <c r="F76" s="34"/>
    </row>
    <row r="77" spans="1:6" ht="38.25" x14ac:dyDescent="0.2">
      <c r="A77" s="98"/>
      <c r="B77" s="39" t="s">
        <v>63</v>
      </c>
      <c r="C77" s="49"/>
      <c r="D77" s="20"/>
      <c r="E77" s="34"/>
      <c r="F77" s="34"/>
    </row>
    <row r="78" spans="1:6" ht="14.25" x14ac:dyDescent="0.2">
      <c r="A78" s="103"/>
      <c r="B78" s="38" t="s">
        <v>161</v>
      </c>
      <c r="C78" s="49">
        <v>13</v>
      </c>
      <c r="D78" s="20" t="s">
        <v>37</v>
      </c>
      <c r="E78" s="44"/>
      <c r="F78" s="34">
        <f>C78*E78</f>
        <v>0</v>
      </c>
    </row>
    <row r="79" spans="1:6" x14ac:dyDescent="0.2">
      <c r="A79" s="104"/>
      <c r="B79" s="69"/>
      <c r="C79" s="50"/>
      <c r="D79" s="51"/>
      <c r="E79" s="52"/>
      <c r="F79" s="52"/>
    </row>
    <row r="80" spans="1:6" x14ac:dyDescent="0.2">
      <c r="A80" s="105"/>
      <c r="B80" s="68"/>
      <c r="C80" s="53"/>
      <c r="D80" s="47"/>
      <c r="E80" s="48"/>
      <c r="F80" s="46"/>
    </row>
    <row r="81" spans="1:6" x14ac:dyDescent="0.2">
      <c r="A81" s="98">
        <f>COUNT($A$15:A80)+1</f>
        <v>14</v>
      </c>
      <c r="B81" s="38" t="s">
        <v>12</v>
      </c>
      <c r="C81" s="49"/>
      <c r="D81" s="20"/>
      <c r="E81" s="34"/>
      <c r="F81" s="35"/>
    </row>
    <row r="82" spans="1:6" ht="38.25" x14ac:dyDescent="0.2">
      <c r="A82" s="103"/>
      <c r="B82" s="39" t="s">
        <v>14</v>
      </c>
      <c r="C82" s="49"/>
      <c r="D82" s="20"/>
      <c r="E82" s="34"/>
      <c r="F82" s="35"/>
    </row>
    <row r="83" spans="1:6" ht="14.25" x14ac:dyDescent="0.2">
      <c r="A83" s="103"/>
      <c r="B83" s="39"/>
      <c r="C83" s="49">
        <v>100</v>
      </c>
      <c r="D83" s="20" t="s">
        <v>43</v>
      </c>
      <c r="E83" s="44"/>
      <c r="F83" s="34">
        <f>C83*E83</f>
        <v>0</v>
      </c>
    </row>
    <row r="84" spans="1:6" x14ac:dyDescent="0.2">
      <c r="A84" s="104"/>
      <c r="B84" s="69"/>
      <c r="C84" s="50"/>
      <c r="D84" s="51"/>
      <c r="E84" s="52"/>
      <c r="F84" s="52"/>
    </row>
    <row r="85" spans="1:6" x14ac:dyDescent="0.2">
      <c r="A85" s="105"/>
      <c r="B85" s="68"/>
      <c r="C85" s="53"/>
      <c r="D85" s="47"/>
      <c r="E85" s="48"/>
      <c r="F85" s="46"/>
    </row>
    <row r="86" spans="1:6" x14ac:dyDescent="0.2">
      <c r="A86" s="98">
        <f>COUNT($A$15:A85)+1</f>
        <v>15</v>
      </c>
      <c r="B86" s="38" t="s">
        <v>13</v>
      </c>
      <c r="C86" s="49"/>
      <c r="D86" s="20"/>
      <c r="E86" s="34"/>
      <c r="F86" s="35"/>
    </row>
    <row r="87" spans="1:6" ht="38.25" x14ac:dyDescent="0.2">
      <c r="A87" s="103"/>
      <c r="B87" s="39" t="s">
        <v>31</v>
      </c>
      <c r="C87" s="49"/>
      <c r="D87" s="20"/>
      <c r="E87" s="34"/>
      <c r="F87" s="35"/>
    </row>
    <row r="88" spans="1:6" ht="14.25" x14ac:dyDescent="0.2">
      <c r="A88" s="103"/>
      <c r="B88" s="39"/>
      <c r="C88" s="49">
        <v>160</v>
      </c>
      <c r="D88" s="20" t="s">
        <v>43</v>
      </c>
      <c r="E88" s="44"/>
      <c r="F88" s="34">
        <f>C88*E88</f>
        <v>0</v>
      </c>
    </row>
    <row r="89" spans="1:6" x14ac:dyDescent="0.2">
      <c r="A89" s="104"/>
      <c r="B89" s="69"/>
      <c r="C89" s="50"/>
      <c r="D89" s="51"/>
      <c r="E89" s="52"/>
      <c r="F89" s="52"/>
    </row>
    <row r="90" spans="1:6" x14ac:dyDescent="0.2">
      <c r="A90" s="102"/>
      <c r="B90" s="68"/>
      <c r="C90" s="53"/>
      <c r="D90" s="47"/>
      <c r="E90" s="48"/>
      <c r="F90" s="46"/>
    </row>
    <row r="91" spans="1:6" x14ac:dyDescent="0.2">
      <c r="A91" s="98">
        <f>COUNT($A$15:A90)+1</f>
        <v>16</v>
      </c>
      <c r="B91" s="38" t="s">
        <v>66</v>
      </c>
      <c r="C91" s="49"/>
      <c r="D91" s="20"/>
      <c r="E91" s="34"/>
      <c r="F91" s="34"/>
    </row>
    <row r="92" spans="1:6" ht="38.25" x14ac:dyDescent="0.2">
      <c r="A92" s="101"/>
      <c r="B92" s="39" t="s">
        <v>67</v>
      </c>
      <c r="C92" s="49"/>
      <c r="D92" s="20"/>
      <c r="E92" s="34"/>
      <c r="F92" s="34"/>
    </row>
    <row r="93" spans="1:6" x14ac:dyDescent="0.2">
      <c r="A93" s="101"/>
      <c r="B93" s="39"/>
      <c r="C93" s="49">
        <v>1</v>
      </c>
      <c r="D93" s="20" t="s">
        <v>35</v>
      </c>
      <c r="E93" s="44"/>
      <c r="F93" s="34">
        <f>C93*E93</f>
        <v>0</v>
      </c>
    </row>
    <row r="94" spans="1:6" x14ac:dyDescent="0.2">
      <c r="A94" s="106"/>
      <c r="B94" s="69"/>
      <c r="C94" s="50"/>
      <c r="D94" s="51"/>
      <c r="E94" s="52"/>
      <c r="F94" s="52"/>
    </row>
    <row r="95" spans="1:6" x14ac:dyDescent="0.2">
      <c r="A95" s="102"/>
      <c r="B95" s="68"/>
      <c r="C95" s="53"/>
      <c r="D95" s="47"/>
      <c r="E95" s="48"/>
      <c r="F95" s="48"/>
    </row>
    <row r="96" spans="1:6" x14ac:dyDescent="0.2">
      <c r="A96" s="98">
        <f>COUNT($A$15:A95)+1</f>
        <v>17</v>
      </c>
      <c r="B96" s="38" t="s">
        <v>68</v>
      </c>
      <c r="C96" s="49"/>
      <c r="D96" s="20"/>
      <c r="E96" s="34"/>
      <c r="F96" s="34"/>
    </row>
    <row r="97" spans="1:6" ht="25.5" x14ac:dyDescent="0.2">
      <c r="A97" s="101"/>
      <c r="B97" s="39" t="s">
        <v>69</v>
      </c>
      <c r="C97" s="49"/>
      <c r="D97" s="20"/>
      <c r="E97" s="34"/>
      <c r="F97" s="34"/>
    </row>
    <row r="98" spans="1:6" ht="14.25" x14ac:dyDescent="0.2">
      <c r="A98" s="101"/>
      <c r="B98" s="39"/>
      <c r="C98" s="49">
        <v>5</v>
      </c>
      <c r="D98" s="20" t="s">
        <v>37</v>
      </c>
      <c r="E98" s="44"/>
      <c r="F98" s="34">
        <f>C98*E98</f>
        <v>0</v>
      </c>
    </row>
    <row r="99" spans="1:6" x14ac:dyDescent="0.2">
      <c r="A99" s="106"/>
      <c r="B99" s="69"/>
      <c r="C99" s="50"/>
      <c r="D99" s="51"/>
      <c r="E99" s="52"/>
      <c r="F99" s="52"/>
    </row>
    <row r="100" spans="1:6" x14ac:dyDescent="0.2">
      <c r="A100" s="105"/>
      <c r="B100" s="68"/>
      <c r="C100" s="53"/>
      <c r="D100" s="47"/>
      <c r="E100" s="48"/>
      <c r="F100" s="46"/>
    </row>
    <row r="101" spans="1:6" x14ac:dyDescent="0.2">
      <c r="A101" s="98">
        <f>COUNT($A$15:A100)+1</f>
        <v>18</v>
      </c>
      <c r="B101" s="38" t="s">
        <v>70</v>
      </c>
      <c r="C101" s="49"/>
      <c r="D101" s="20"/>
      <c r="E101" s="34"/>
      <c r="F101" s="35"/>
    </row>
    <row r="102" spans="1:6" ht="63.75" x14ac:dyDescent="0.2">
      <c r="A102" s="103"/>
      <c r="B102" s="39" t="s">
        <v>89</v>
      </c>
      <c r="C102" s="49"/>
      <c r="D102" s="20"/>
      <c r="E102" s="34"/>
      <c r="F102" s="35"/>
    </row>
    <row r="103" spans="1:6" x14ac:dyDescent="0.2">
      <c r="A103" s="103"/>
      <c r="B103" s="38" t="s">
        <v>71</v>
      </c>
      <c r="C103" s="49"/>
      <c r="D103" s="20"/>
      <c r="E103" s="34"/>
      <c r="F103" s="35"/>
    </row>
    <row r="104" spans="1:6" ht="25.5" x14ac:dyDescent="0.2">
      <c r="A104" s="103"/>
      <c r="B104" s="39" t="s">
        <v>72</v>
      </c>
      <c r="C104" s="49">
        <v>8</v>
      </c>
      <c r="D104" s="36" t="s">
        <v>43</v>
      </c>
      <c r="E104" s="45"/>
      <c r="F104" s="37">
        <f>C104*E104</f>
        <v>0</v>
      </c>
    </row>
    <row r="105" spans="1:6" ht="25.5" x14ac:dyDescent="0.2">
      <c r="A105" s="103"/>
      <c r="B105" s="39" t="s">
        <v>90</v>
      </c>
      <c r="C105" s="49">
        <v>8</v>
      </c>
      <c r="D105" s="36" t="s">
        <v>43</v>
      </c>
      <c r="E105" s="45"/>
      <c r="F105" s="37">
        <f>C105*E105</f>
        <v>0</v>
      </c>
    </row>
    <row r="106" spans="1:6" x14ac:dyDescent="0.2">
      <c r="A106" s="104"/>
      <c r="B106" s="69"/>
      <c r="C106" s="50"/>
      <c r="D106" s="76"/>
      <c r="E106" s="77"/>
      <c r="F106" s="77"/>
    </row>
    <row r="107" spans="1:6" ht="14.25" x14ac:dyDescent="0.2">
      <c r="A107" s="105"/>
      <c r="B107" s="88"/>
      <c r="C107" s="53"/>
      <c r="D107" s="47"/>
      <c r="E107" s="48"/>
      <c r="F107" s="46"/>
    </row>
    <row r="108" spans="1:6" x14ac:dyDescent="0.2">
      <c r="A108" s="98">
        <f>COUNT($A$15:A107)+1</f>
        <v>19</v>
      </c>
      <c r="B108" s="38" t="s">
        <v>73</v>
      </c>
      <c r="C108" s="49"/>
      <c r="D108" s="20"/>
      <c r="E108" s="34"/>
      <c r="F108" s="35"/>
    </row>
    <row r="109" spans="1:6" ht="63.75" x14ac:dyDescent="0.2">
      <c r="A109" s="103"/>
      <c r="B109" s="39" t="s">
        <v>114</v>
      </c>
      <c r="C109" s="49"/>
      <c r="D109" s="20"/>
      <c r="E109" s="34"/>
      <c r="F109" s="35"/>
    </row>
    <row r="110" spans="1:6" ht="14.25" x14ac:dyDescent="0.2">
      <c r="A110" s="103"/>
      <c r="B110" s="70"/>
      <c r="C110" s="49">
        <v>260</v>
      </c>
      <c r="D110" s="36" t="s">
        <v>43</v>
      </c>
      <c r="E110" s="44"/>
      <c r="F110" s="37">
        <f>+E110*C110</f>
        <v>0</v>
      </c>
    </row>
    <row r="111" spans="1:6" ht="14.25" x14ac:dyDescent="0.2">
      <c r="A111" s="104"/>
      <c r="B111" s="89"/>
      <c r="C111" s="50"/>
      <c r="D111" s="76"/>
      <c r="E111" s="52"/>
      <c r="F111" s="77"/>
    </row>
    <row r="112" spans="1:6" x14ac:dyDescent="0.2">
      <c r="A112" s="105"/>
      <c r="B112" s="234"/>
      <c r="C112" s="235"/>
      <c r="D112" s="236"/>
      <c r="E112" s="237"/>
      <c r="F112" s="238"/>
    </row>
    <row r="113" spans="1:6" x14ac:dyDescent="0.2">
      <c r="A113" s="225">
        <f>COUNT($A$15:A112)+1</f>
        <v>20</v>
      </c>
      <c r="B113" s="231" t="s">
        <v>163</v>
      </c>
      <c r="C113" s="227"/>
      <c r="D113" s="228"/>
      <c r="E113" s="229"/>
      <c r="F113" s="229"/>
    </row>
    <row r="114" spans="1:6" ht="25.5" x14ac:dyDescent="0.2">
      <c r="A114" s="232"/>
      <c r="B114" s="226" t="s">
        <v>164</v>
      </c>
      <c r="C114" s="227"/>
      <c r="D114" s="228"/>
      <c r="E114" s="229"/>
      <c r="F114" s="230"/>
    </row>
    <row r="115" spans="1:6" ht="14.25" x14ac:dyDescent="0.2">
      <c r="A115" s="232"/>
      <c r="B115" s="226"/>
      <c r="C115" s="227">
        <v>30</v>
      </c>
      <c r="D115" s="228" t="s">
        <v>37</v>
      </c>
      <c r="E115" s="45"/>
      <c r="F115" s="229">
        <f>C115*E115</f>
        <v>0</v>
      </c>
    </row>
    <row r="116" spans="1:6" x14ac:dyDescent="0.2">
      <c r="A116" s="104"/>
      <c r="B116" s="239"/>
      <c r="C116" s="240"/>
      <c r="D116" s="76"/>
      <c r="E116" s="77"/>
      <c r="F116" s="77"/>
    </row>
    <row r="117" spans="1:6" x14ac:dyDescent="0.2">
      <c r="A117" s="105"/>
      <c r="B117" s="74"/>
      <c r="C117" s="53"/>
      <c r="D117" s="47"/>
      <c r="E117" s="48"/>
      <c r="F117" s="48"/>
    </row>
    <row r="118" spans="1:6" x14ac:dyDescent="0.2">
      <c r="A118" s="98">
        <f>COUNT($A$15:A117)+1</f>
        <v>21</v>
      </c>
      <c r="B118" s="90" t="s">
        <v>74</v>
      </c>
      <c r="C118" s="49"/>
      <c r="D118" s="20"/>
      <c r="E118" s="34"/>
      <c r="F118" s="34"/>
    </row>
    <row r="119" spans="1:6" ht="38.25" x14ac:dyDescent="0.2">
      <c r="A119" s="103"/>
      <c r="B119" s="39" t="s">
        <v>75</v>
      </c>
      <c r="C119" s="49"/>
      <c r="D119" s="20"/>
      <c r="E119" s="34"/>
      <c r="F119" s="34"/>
    </row>
    <row r="120" spans="1:6" x14ac:dyDescent="0.2">
      <c r="A120" s="103"/>
      <c r="B120" s="71"/>
      <c r="C120" s="49">
        <v>2</v>
      </c>
      <c r="D120" s="20" t="s">
        <v>1</v>
      </c>
      <c r="E120" s="44"/>
      <c r="F120" s="34">
        <f>C120*E120</f>
        <v>0</v>
      </c>
    </row>
    <row r="121" spans="1:6" x14ac:dyDescent="0.2">
      <c r="A121" s="104"/>
      <c r="B121" s="91"/>
      <c r="C121" s="50"/>
      <c r="D121" s="51"/>
      <c r="E121" s="52"/>
      <c r="F121" s="52"/>
    </row>
    <row r="122" spans="1:6" x14ac:dyDescent="0.2">
      <c r="A122" s="105"/>
      <c r="B122" s="74"/>
      <c r="C122" s="53"/>
      <c r="D122" s="47"/>
      <c r="E122" s="48"/>
      <c r="F122" s="48"/>
    </row>
    <row r="123" spans="1:6" x14ac:dyDescent="0.2">
      <c r="A123" s="98">
        <f>COUNT($A$15:A122)+1</f>
        <v>22</v>
      </c>
      <c r="B123" s="85" t="s">
        <v>76</v>
      </c>
      <c r="C123" s="49"/>
      <c r="D123" s="20"/>
      <c r="E123" s="34"/>
      <c r="F123" s="34"/>
    </row>
    <row r="124" spans="1:6" ht="38.25" x14ac:dyDescent="0.2">
      <c r="A124" s="103"/>
      <c r="B124" s="60" t="s">
        <v>77</v>
      </c>
      <c r="C124" s="49"/>
      <c r="D124" s="20"/>
      <c r="E124" s="34"/>
      <c r="F124" s="34"/>
    </row>
    <row r="125" spans="1:6" x14ac:dyDescent="0.2">
      <c r="A125" s="103"/>
      <c r="B125" s="71"/>
      <c r="C125" s="49">
        <v>1</v>
      </c>
      <c r="D125" s="20" t="s">
        <v>1</v>
      </c>
      <c r="E125" s="44"/>
      <c r="F125" s="34">
        <f t="shared" ref="F125" si="0">C125*E125</f>
        <v>0</v>
      </c>
    </row>
    <row r="126" spans="1:6" x14ac:dyDescent="0.2">
      <c r="A126" s="104"/>
      <c r="B126" s="91"/>
      <c r="C126" s="50"/>
      <c r="D126" s="51"/>
      <c r="E126" s="52"/>
      <c r="F126" s="52"/>
    </row>
    <row r="127" spans="1:6" x14ac:dyDescent="0.2">
      <c r="A127" s="105"/>
      <c r="B127" s="74"/>
      <c r="C127" s="53"/>
      <c r="D127" s="47"/>
      <c r="E127" s="48"/>
      <c r="F127" s="48"/>
    </row>
    <row r="128" spans="1:6" x14ac:dyDescent="0.2">
      <c r="A128" s="98">
        <f>COUNT($A$15:A127)+1</f>
        <v>23</v>
      </c>
      <c r="B128" s="38" t="s">
        <v>18</v>
      </c>
      <c r="C128" s="49"/>
      <c r="D128" s="20"/>
      <c r="E128" s="34"/>
      <c r="F128" s="34"/>
    </row>
    <row r="129" spans="1:6" x14ac:dyDescent="0.2">
      <c r="A129" s="103"/>
      <c r="B129" s="39" t="s">
        <v>17</v>
      </c>
      <c r="C129" s="49"/>
      <c r="D129" s="20"/>
      <c r="E129" s="34"/>
      <c r="F129" s="35"/>
    </row>
    <row r="130" spans="1:6" ht="14.25" x14ac:dyDescent="0.2">
      <c r="A130" s="103"/>
      <c r="B130" s="39"/>
      <c r="C130" s="49">
        <v>170</v>
      </c>
      <c r="D130" s="20" t="s">
        <v>43</v>
      </c>
      <c r="E130" s="44"/>
      <c r="F130" s="34">
        <f>C130*E130</f>
        <v>0</v>
      </c>
    </row>
    <row r="131" spans="1:6" x14ac:dyDescent="0.2">
      <c r="A131" s="104"/>
      <c r="B131" s="69"/>
      <c r="C131" s="50"/>
      <c r="D131" s="51"/>
      <c r="E131" s="52"/>
      <c r="F131" s="52"/>
    </row>
    <row r="132" spans="1:6" x14ac:dyDescent="0.2">
      <c r="A132" s="105"/>
      <c r="B132" s="68"/>
      <c r="C132" s="53"/>
      <c r="D132" s="47"/>
      <c r="E132" s="48"/>
      <c r="F132" s="48"/>
    </row>
    <row r="133" spans="1:6" x14ac:dyDescent="0.2">
      <c r="A133" s="98">
        <f>COUNT($A$15:A132)+1</f>
        <v>24</v>
      </c>
      <c r="B133" s="38" t="s">
        <v>78</v>
      </c>
      <c r="C133" s="49"/>
      <c r="D133" s="20"/>
      <c r="E133" s="34"/>
      <c r="F133" s="35"/>
    </row>
    <row r="134" spans="1:6" ht="38.25" x14ac:dyDescent="0.2">
      <c r="A134" s="103"/>
      <c r="B134" s="39" t="s">
        <v>96</v>
      </c>
      <c r="C134" s="49"/>
      <c r="D134" s="20"/>
      <c r="E134" s="34"/>
      <c r="F134" s="35"/>
    </row>
    <row r="135" spans="1:6" ht="14.25" x14ac:dyDescent="0.2">
      <c r="A135" s="103"/>
      <c r="B135" s="39" t="s">
        <v>32</v>
      </c>
      <c r="C135" s="49">
        <v>585</v>
      </c>
      <c r="D135" s="20" t="s">
        <v>42</v>
      </c>
      <c r="E135" s="44"/>
      <c r="F135" s="34">
        <f>C135*E135</f>
        <v>0</v>
      </c>
    </row>
    <row r="136" spans="1:6" ht="14.25" x14ac:dyDescent="0.2">
      <c r="A136" s="103"/>
      <c r="B136" s="39" t="s">
        <v>33</v>
      </c>
      <c r="C136" s="49">
        <v>60</v>
      </c>
      <c r="D136" s="20" t="s">
        <v>42</v>
      </c>
      <c r="E136" s="44"/>
      <c r="F136" s="34">
        <f>C136*E136</f>
        <v>0</v>
      </c>
    </row>
    <row r="137" spans="1:6" x14ac:dyDescent="0.2">
      <c r="A137" s="104"/>
      <c r="B137" s="69"/>
      <c r="C137" s="50"/>
      <c r="D137" s="51"/>
      <c r="E137" s="52"/>
      <c r="F137" s="52"/>
    </row>
    <row r="138" spans="1:6" x14ac:dyDescent="0.2">
      <c r="A138" s="105"/>
      <c r="B138" s="68"/>
      <c r="C138" s="53"/>
      <c r="D138" s="47"/>
      <c r="E138" s="48"/>
      <c r="F138" s="48"/>
    </row>
    <row r="139" spans="1:6" x14ac:dyDescent="0.2">
      <c r="A139" s="98">
        <f>COUNT($A$15:A138)+1</f>
        <v>25</v>
      </c>
      <c r="B139" s="38" t="s">
        <v>79</v>
      </c>
      <c r="C139" s="49"/>
      <c r="D139" s="20"/>
      <c r="E139" s="34"/>
      <c r="F139" s="34"/>
    </row>
    <row r="140" spans="1:6" ht="38.25" x14ac:dyDescent="0.2">
      <c r="A140" s="103"/>
      <c r="B140" s="39" t="s">
        <v>97</v>
      </c>
      <c r="C140" s="49"/>
      <c r="D140" s="20"/>
      <c r="E140" s="34"/>
      <c r="F140" s="34"/>
    </row>
    <row r="141" spans="1:6" ht="14.25" x14ac:dyDescent="0.2">
      <c r="A141" s="103"/>
      <c r="B141" s="39" t="s">
        <v>32</v>
      </c>
      <c r="C141" s="49">
        <v>40</v>
      </c>
      <c r="D141" s="20" t="s">
        <v>42</v>
      </c>
      <c r="E141" s="44"/>
      <c r="F141" s="34">
        <f>C141*E141</f>
        <v>0</v>
      </c>
    </row>
    <row r="142" spans="1:6" ht="14.25" x14ac:dyDescent="0.2">
      <c r="A142" s="103"/>
      <c r="B142" s="39" t="s">
        <v>33</v>
      </c>
      <c r="C142" s="49">
        <v>6</v>
      </c>
      <c r="D142" s="20" t="s">
        <v>42</v>
      </c>
      <c r="E142" s="44"/>
      <c r="F142" s="34">
        <f>C142*E142</f>
        <v>0</v>
      </c>
    </row>
    <row r="143" spans="1:6" x14ac:dyDescent="0.2">
      <c r="A143" s="104"/>
      <c r="B143" s="69"/>
      <c r="C143" s="50"/>
      <c r="D143" s="51"/>
      <c r="E143" s="52"/>
      <c r="F143" s="52"/>
    </row>
    <row r="144" spans="1:6" x14ac:dyDescent="0.2">
      <c r="A144" s="105"/>
      <c r="B144" s="68"/>
      <c r="C144" s="53"/>
      <c r="D144" s="47"/>
      <c r="E144" s="48"/>
      <c r="F144" s="48"/>
    </row>
    <row r="145" spans="1:6" x14ac:dyDescent="0.2">
      <c r="A145" s="98">
        <f>COUNT($A$15:A144)+1</f>
        <v>26</v>
      </c>
      <c r="B145" s="38" t="s">
        <v>98</v>
      </c>
      <c r="C145" s="49"/>
      <c r="D145" s="20"/>
      <c r="E145" s="34"/>
      <c r="F145" s="35"/>
    </row>
    <row r="146" spans="1:6" ht="38.25" x14ac:dyDescent="0.2">
      <c r="A146" s="103"/>
      <c r="B146" s="39" t="s">
        <v>115</v>
      </c>
      <c r="C146" s="49"/>
      <c r="D146" s="20"/>
      <c r="E146" s="34"/>
      <c r="F146" s="35"/>
    </row>
    <row r="147" spans="1:6" ht="14.25" x14ac:dyDescent="0.2">
      <c r="A147" s="103"/>
      <c r="B147" s="39"/>
      <c r="C147" s="49">
        <v>3</v>
      </c>
      <c r="D147" s="20" t="s">
        <v>42</v>
      </c>
      <c r="E147" s="44"/>
      <c r="F147" s="34">
        <f>C147*E147</f>
        <v>0</v>
      </c>
    </row>
    <row r="148" spans="1:6" x14ac:dyDescent="0.2">
      <c r="A148" s="104"/>
      <c r="B148" s="69"/>
      <c r="C148" s="50"/>
      <c r="D148" s="51"/>
      <c r="E148" s="52"/>
      <c r="F148" s="52"/>
    </row>
    <row r="149" spans="1:6" x14ac:dyDescent="0.2">
      <c r="A149" s="105"/>
      <c r="B149" s="68"/>
      <c r="C149" s="53"/>
      <c r="D149" s="47"/>
      <c r="E149" s="48"/>
      <c r="F149" s="48"/>
    </row>
    <row r="150" spans="1:6" x14ac:dyDescent="0.2">
      <c r="A150" s="98">
        <f>COUNT($A$15:A149)+1</f>
        <v>27</v>
      </c>
      <c r="B150" s="61" t="s">
        <v>80</v>
      </c>
      <c r="C150" s="49"/>
      <c r="D150" s="20"/>
      <c r="E150" s="34"/>
      <c r="F150" s="34"/>
    </row>
    <row r="151" spans="1:6" ht="25.5" x14ac:dyDescent="0.2">
      <c r="A151" s="103"/>
      <c r="B151" s="39" t="s">
        <v>81</v>
      </c>
      <c r="C151" s="49"/>
      <c r="D151" s="20"/>
      <c r="E151" s="34"/>
      <c r="F151" s="34"/>
    </row>
    <row r="152" spans="1:6" ht="14.25" x14ac:dyDescent="0.2">
      <c r="A152" s="103"/>
      <c r="B152" s="39"/>
      <c r="C152" s="49">
        <v>49</v>
      </c>
      <c r="D152" s="20" t="s">
        <v>42</v>
      </c>
      <c r="E152" s="44"/>
      <c r="F152" s="34">
        <f t="shared" ref="F152" si="1">C152*E152</f>
        <v>0</v>
      </c>
    </row>
    <row r="153" spans="1:6" x14ac:dyDescent="0.2">
      <c r="A153" s="104"/>
      <c r="B153" s="69"/>
      <c r="C153" s="50"/>
      <c r="D153" s="51"/>
      <c r="E153" s="52"/>
      <c r="F153" s="52"/>
    </row>
    <row r="154" spans="1:6" x14ac:dyDescent="0.2">
      <c r="A154" s="105"/>
      <c r="B154" s="68"/>
      <c r="C154" s="53"/>
      <c r="D154" s="47"/>
      <c r="E154" s="48"/>
      <c r="F154" s="48"/>
    </row>
    <row r="155" spans="1:6" x14ac:dyDescent="0.2">
      <c r="A155" s="98">
        <f>COUNT($A$15:A154)+1</f>
        <v>28</v>
      </c>
      <c r="B155" s="38" t="s">
        <v>165</v>
      </c>
      <c r="C155" s="49"/>
      <c r="D155" s="20"/>
      <c r="E155" s="34"/>
      <c r="F155" s="34"/>
    </row>
    <row r="156" spans="1:6" ht="38.25" x14ac:dyDescent="0.2">
      <c r="A156" s="103"/>
      <c r="B156" s="39" t="s">
        <v>116</v>
      </c>
      <c r="C156" s="49"/>
      <c r="D156" s="20"/>
      <c r="E156" s="34"/>
      <c r="F156" s="34"/>
    </row>
    <row r="157" spans="1:6" ht="14.25" x14ac:dyDescent="0.2">
      <c r="A157" s="103"/>
      <c r="B157" s="39"/>
      <c r="C157" s="49">
        <v>200</v>
      </c>
      <c r="D157" s="20" t="s">
        <v>42</v>
      </c>
      <c r="E157" s="44"/>
      <c r="F157" s="34">
        <f>C157*E157</f>
        <v>0</v>
      </c>
    </row>
    <row r="158" spans="1:6" x14ac:dyDescent="0.2">
      <c r="A158" s="104"/>
      <c r="B158" s="69"/>
      <c r="C158" s="50"/>
      <c r="D158" s="51"/>
      <c r="E158" s="52"/>
      <c r="F158" s="52"/>
    </row>
    <row r="159" spans="1:6" x14ac:dyDescent="0.2">
      <c r="A159" s="105"/>
      <c r="B159" s="68"/>
      <c r="C159" s="53"/>
      <c r="D159" s="47"/>
      <c r="E159" s="48"/>
      <c r="F159" s="48"/>
    </row>
    <row r="160" spans="1:6" x14ac:dyDescent="0.2">
      <c r="A160" s="98">
        <f>COUNT($A$15:A159)+1</f>
        <v>29</v>
      </c>
      <c r="B160" s="38" t="s">
        <v>25</v>
      </c>
      <c r="C160" s="49"/>
      <c r="D160" s="20"/>
      <c r="E160" s="34"/>
      <c r="F160" s="34"/>
    </row>
    <row r="161" spans="1:6" ht="51" x14ac:dyDescent="0.2">
      <c r="A161" s="103"/>
      <c r="B161" s="39" t="s">
        <v>146</v>
      </c>
      <c r="C161" s="49"/>
      <c r="D161" s="20"/>
      <c r="E161" s="34"/>
      <c r="F161" s="34"/>
    </row>
    <row r="162" spans="1:6" ht="14.25" x14ac:dyDescent="0.2">
      <c r="A162" s="103"/>
      <c r="B162" s="39"/>
      <c r="C162" s="49">
        <v>95</v>
      </c>
      <c r="D162" s="20" t="s">
        <v>42</v>
      </c>
      <c r="E162" s="44"/>
      <c r="F162" s="34">
        <f>C162*E162</f>
        <v>0</v>
      </c>
    </row>
    <row r="163" spans="1:6" x14ac:dyDescent="0.2">
      <c r="A163" s="104"/>
      <c r="B163" s="69"/>
      <c r="C163" s="50"/>
      <c r="D163" s="51"/>
      <c r="E163" s="52"/>
      <c r="F163" s="52"/>
    </row>
    <row r="164" spans="1:6" x14ac:dyDescent="0.2">
      <c r="A164" s="102"/>
      <c r="B164" s="68"/>
      <c r="C164" s="53"/>
      <c r="D164" s="47"/>
      <c r="E164" s="48"/>
      <c r="F164" s="48"/>
    </row>
    <row r="165" spans="1:6" x14ac:dyDescent="0.2">
      <c r="A165" s="98">
        <f>COUNT($A$15:A164)+1</f>
        <v>30</v>
      </c>
      <c r="B165" s="38" t="s">
        <v>82</v>
      </c>
      <c r="C165" s="49"/>
      <c r="D165" s="20"/>
      <c r="E165" s="34"/>
      <c r="F165" s="34"/>
    </row>
    <row r="166" spans="1:6" ht="63.75" x14ac:dyDescent="0.2">
      <c r="A166" s="101"/>
      <c r="B166" s="39" t="s">
        <v>104</v>
      </c>
      <c r="C166" s="49"/>
      <c r="D166" s="20"/>
      <c r="E166" s="34"/>
      <c r="F166" s="34"/>
    </row>
    <row r="167" spans="1:6" ht="14.25" x14ac:dyDescent="0.2">
      <c r="A167" s="101"/>
      <c r="B167" s="39"/>
      <c r="C167" s="49">
        <v>45</v>
      </c>
      <c r="D167" s="20" t="s">
        <v>42</v>
      </c>
      <c r="E167" s="44"/>
      <c r="F167" s="34">
        <f>C167*E167</f>
        <v>0</v>
      </c>
    </row>
    <row r="168" spans="1:6" x14ac:dyDescent="0.2">
      <c r="A168" s="106"/>
      <c r="B168" s="69"/>
      <c r="C168" s="50"/>
      <c r="D168" s="51"/>
      <c r="E168" s="52"/>
      <c r="F168" s="52"/>
    </row>
    <row r="169" spans="1:6" x14ac:dyDescent="0.2">
      <c r="A169" s="105"/>
      <c r="B169" s="68"/>
      <c r="C169" s="53"/>
      <c r="D169" s="47"/>
      <c r="E169" s="48"/>
      <c r="F169" s="48"/>
    </row>
    <row r="170" spans="1:6" x14ac:dyDescent="0.2">
      <c r="A170" s="98">
        <f>COUNT($A$15:A169)+1</f>
        <v>31</v>
      </c>
      <c r="B170" s="38" t="s">
        <v>83</v>
      </c>
      <c r="C170" s="49"/>
      <c r="D170" s="20"/>
      <c r="E170" s="34"/>
      <c r="F170" s="35"/>
    </row>
    <row r="171" spans="1:6" ht="51" x14ac:dyDescent="0.2">
      <c r="A171" s="103"/>
      <c r="B171" s="39" t="s">
        <v>105</v>
      </c>
      <c r="C171" s="49"/>
      <c r="D171" s="20"/>
      <c r="E171" s="34"/>
      <c r="F171" s="35"/>
    </row>
    <row r="172" spans="1:6" ht="14.25" x14ac:dyDescent="0.2">
      <c r="A172" s="103"/>
      <c r="B172" s="39"/>
      <c r="C172" s="49">
        <v>315</v>
      </c>
      <c r="D172" s="20" t="s">
        <v>42</v>
      </c>
      <c r="E172" s="44"/>
      <c r="F172" s="34">
        <f>C172*E172</f>
        <v>0</v>
      </c>
    </row>
    <row r="173" spans="1:6" x14ac:dyDescent="0.2">
      <c r="A173" s="104"/>
      <c r="B173" s="69"/>
      <c r="C173" s="50"/>
      <c r="D173" s="51"/>
      <c r="E173" s="52"/>
      <c r="F173" s="52"/>
    </row>
    <row r="174" spans="1:6" x14ac:dyDescent="0.2">
      <c r="A174" s="105"/>
      <c r="B174" s="68"/>
      <c r="C174" s="53"/>
      <c r="D174" s="47"/>
      <c r="E174" s="48"/>
      <c r="F174" s="48"/>
    </row>
    <row r="175" spans="1:6" x14ac:dyDescent="0.2">
      <c r="A175" s="98">
        <f>COUNT($A$15:A174)+1</f>
        <v>32</v>
      </c>
      <c r="B175" s="38" t="s">
        <v>19</v>
      </c>
      <c r="C175" s="49"/>
      <c r="D175" s="20"/>
      <c r="E175" s="34"/>
      <c r="F175" s="35"/>
    </row>
    <row r="176" spans="1:6" ht="38.25" x14ac:dyDescent="0.2">
      <c r="A176" s="103"/>
      <c r="B176" s="39" t="s">
        <v>84</v>
      </c>
      <c r="C176" s="49"/>
      <c r="D176" s="20"/>
      <c r="E176" s="34"/>
      <c r="F176" s="35"/>
    </row>
    <row r="177" spans="1:6" ht="14.25" x14ac:dyDescent="0.2">
      <c r="A177" s="103"/>
      <c r="B177" s="39"/>
      <c r="C177" s="49">
        <v>49</v>
      </c>
      <c r="D177" s="20" t="s">
        <v>42</v>
      </c>
      <c r="E177" s="44"/>
      <c r="F177" s="34">
        <f>C177*E177</f>
        <v>0</v>
      </c>
    </row>
    <row r="178" spans="1:6" x14ac:dyDescent="0.2">
      <c r="A178" s="104"/>
      <c r="B178" s="69"/>
      <c r="C178" s="50"/>
      <c r="D178" s="51"/>
      <c r="E178" s="52"/>
      <c r="F178" s="52"/>
    </row>
    <row r="179" spans="1:6" x14ac:dyDescent="0.2">
      <c r="A179" s="105"/>
      <c r="B179" s="74"/>
      <c r="C179" s="53"/>
      <c r="D179" s="92"/>
      <c r="E179" s="75"/>
      <c r="F179" s="75"/>
    </row>
    <row r="180" spans="1:6" x14ac:dyDescent="0.2">
      <c r="A180" s="98">
        <f>COUNT($A$15:A179)+1</f>
        <v>33</v>
      </c>
      <c r="B180" s="38" t="s">
        <v>21</v>
      </c>
      <c r="C180" s="49"/>
      <c r="D180" s="20"/>
      <c r="E180" s="34"/>
      <c r="F180" s="34"/>
    </row>
    <row r="181" spans="1:6" ht="25.5" x14ac:dyDescent="0.2">
      <c r="A181" s="103"/>
      <c r="B181" s="39" t="s">
        <v>20</v>
      </c>
      <c r="C181" s="49"/>
      <c r="D181" s="20"/>
      <c r="E181" s="34"/>
      <c r="F181" s="35"/>
    </row>
    <row r="182" spans="1:6" ht="14.25" x14ac:dyDescent="0.2">
      <c r="A182" s="103"/>
      <c r="B182" s="39"/>
      <c r="C182" s="49">
        <v>750</v>
      </c>
      <c r="D182" s="20" t="s">
        <v>42</v>
      </c>
      <c r="E182" s="44"/>
      <c r="F182" s="34">
        <f>C182*E182</f>
        <v>0</v>
      </c>
    </row>
    <row r="183" spans="1:6" x14ac:dyDescent="0.2">
      <c r="A183" s="104"/>
      <c r="B183" s="69"/>
      <c r="C183" s="50"/>
      <c r="D183" s="51"/>
      <c r="E183" s="52"/>
      <c r="F183" s="52"/>
    </row>
    <row r="184" spans="1:6" x14ac:dyDescent="0.2">
      <c r="A184" s="105"/>
      <c r="B184" s="68"/>
      <c r="C184" s="53"/>
      <c r="D184" s="47"/>
      <c r="E184" s="48"/>
      <c r="F184" s="48"/>
    </row>
    <row r="185" spans="1:6" x14ac:dyDescent="0.2">
      <c r="A185" s="98">
        <f>COUNT($A$15:A184)+1</f>
        <v>34</v>
      </c>
      <c r="B185" s="38" t="s">
        <v>22</v>
      </c>
      <c r="C185" s="49"/>
      <c r="D185" s="20"/>
      <c r="E185" s="34"/>
      <c r="F185" s="34"/>
    </row>
    <row r="186" spans="1:6" x14ac:dyDescent="0.2">
      <c r="A186" s="103"/>
      <c r="B186" s="39" t="s">
        <v>118</v>
      </c>
      <c r="C186" s="49"/>
      <c r="D186" s="20"/>
      <c r="E186" s="34"/>
      <c r="F186" s="35"/>
    </row>
    <row r="187" spans="1:6" ht="14.25" x14ac:dyDescent="0.2">
      <c r="A187" s="103"/>
      <c r="B187" s="39"/>
      <c r="C187" s="49">
        <v>106</v>
      </c>
      <c r="D187" s="20" t="s">
        <v>37</v>
      </c>
      <c r="E187" s="44"/>
      <c r="F187" s="34">
        <f>C187*E187</f>
        <v>0</v>
      </c>
    </row>
    <row r="188" spans="1:6" x14ac:dyDescent="0.2">
      <c r="A188" s="104"/>
      <c r="B188" s="69"/>
      <c r="C188" s="50"/>
      <c r="D188" s="51"/>
      <c r="E188" s="52"/>
      <c r="F188" s="52"/>
    </row>
    <row r="189" spans="1:6" x14ac:dyDescent="0.2">
      <c r="A189" s="105"/>
      <c r="B189" s="68"/>
      <c r="C189" s="53"/>
      <c r="D189" s="47"/>
      <c r="E189" s="48"/>
      <c r="F189" s="48"/>
    </row>
    <row r="190" spans="1:6" x14ac:dyDescent="0.2">
      <c r="A190" s="98">
        <f>COUNT($A$15:A189)+1</f>
        <v>35</v>
      </c>
      <c r="B190" s="38" t="s">
        <v>119</v>
      </c>
      <c r="C190" s="49"/>
      <c r="D190" s="20"/>
      <c r="E190" s="34"/>
      <c r="F190" s="34"/>
    </row>
    <row r="191" spans="1:6" ht="76.5" x14ac:dyDescent="0.2">
      <c r="A191" s="103"/>
      <c r="B191" s="39" t="s">
        <v>120</v>
      </c>
      <c r="C191" s="49"/>
      <c r="D191" s="20"/>
      <c r="E191" s="34"/>
      <c r="F191" s="34"/>
    </row>
    <row r="192" spans="1:6" ht="14.25" x14ac:dyDescent="0.2">
      <c r="A192" s="103"/>
      <c r="B192" s="38" t="s">
        <v>166</v>
      </c>
      <c r="C192" s="49">
        <v>52</v>
      </c>
      <c r="D192" s="20" t="s">
        <v>37</v>
      </c>
      <c r="E192" s="44"/>
      <c r="F192" s="34">
        <f t="shared" ref="F192" si="2">C192*E192</f>
        <v>0</v>
      </c>
    </row>
    <row r="193" spans="1:6" x14ac:dyDescent="0.2">
      <c r="A193" s="104"/>
      <c r="B193" s="69"/>
      <c r="C193" s="50"/>
      <c r="D193" s="51"/>
      <c r="E193" s="52"/>
      <c r="F193" s="52"/>
    </row>
    <row r="194" spans="1:6" x14ac:dyDescent="0.2">
      <c r="A194" s="105"/>
      <c r="B194" s="68"/>
      <c r="C194" s="53"/>
      <c r="D194" s="47"/>
      <c r="E194" s="48"/>
      <c r="F194" s="48"/>
    </row>
    <row r="195" spans="1:6" x14ac:dyDescent="0.2">
      <c r="A195" s="98">
        <f>COUNT($A$15:A194)+1</f>
        <v>36</v>
      </c>
      <c r="B195" s="38" t="s">
        <v>121</v>
      </c>
      <c r="C195" s="49"/>
      <c r="D195" s="20"/>
      <c r="E195" s="34"/>
      <c r="F195" s="34"/>
    </row>
    <row r="196" spans="1:6" ht="191.25" x14ac:dyDescent="0.2">
      <c r="A196" s="103"/>
      <c r="B196" s="39" t="s">
        <v>122</v>
      </c>
      <c r="C196" s="49"/>
      <c r="D196" s="20"/>
      <c r="E196" s="34"/>
      <c r="F196" s="34"/>
    </row>
    <row r="197" spans="1:6" x14ac:dyDescent="0.2">
      <c r="A197" s="103"/>
      <c r="B197" s="39" t="s">
        <v>123</v>
      </c>
      <c r="C197" s="49"/>
      <c r="D197" s="20"/>
      <c r="E197" s="34"/>
      <c r="F197" s="34"/>
    </row>
    <row r="198" spans="1:6" ht="14.25" x14ac:dyDescent="0.2">
      <c r="A198" s="103"/>
      <c r="B198" s="39" t="s">
        <v>124</v>
      </c>
      <c r="C198" s="49">
        <v>2</v>
      </c>
      <c r="D198" s="20" t="s">
        <v>37</v>
      </c>
      <c r="E198" s="44"/>
      <c r="F198" s="34">
        <f>+E198*C198</f>
        <v>0</v>
      </c>
    </row>
    <row r="199" spans="1:6" x14ac:dyDescent="0.2">
      <c r="A199" s="104"/>
      <c r="B199" s="69"/>
      <c r="C199" s="50"/>
      <c r="D199" s="51"/>
      <c r="E199" s="52"/>
      <c r="F199" s="52"/>
    </row>
    <row r="200" spans="1:6" x14ac:dyDescent="0.2">
      <c r="A200" s="105"/>
      <c r="B200" s="68"/>
      <c r="C200" s="53"/>
      <c r="D200" s="47"/>
      <c r="E200" s="48"/>
      <c r="F200" s="48"/>
    </row>
    <row r="201" spans="1:6" x14ac:dyDescent="0.2">
      <c r="A201" s="98">
        <f>COUNT($A$15:A200)+1</f>
        <v>37</v>
      </c>
      <c r="B201" s="38" t="s">
        <v>125</v>
      </c>
      <c r="C201" s="49"/>
      <c r="D201" s="20"/>
      <c r="E201" s="34"/>
      <c r="F201" s="34"/>
    </row>
    <row r="202" spans="1:6" ht="38.25" x14ac:dyDescent="0.2">
      <c r="A202" s="103"/>
      <c r="B202" s="39" t="s">
        <v>126</v>
      </c>
      <c r="C202" s="49"/>
      <c r="D202" s="20"/>
      <c r="E202" s="34"/>
      <c r="F202" s="34"/>
    </row>
    <row r="203" spans="1:6" x14ac:dyDescent="0.2">
      <c r="A203" s="103"/>
      <c r="B203" s="39" t="s">
        <v>124</v>
      </c>
      <c r="C203" s="49">
        <v>4</v>
      </c>
      <c r="D203" s="20" t="s">
        <v>1</v>
      </c>
      <c r="E203" s="44"/>
      <c r="F203" s="34">
        <f>+E203*C203</f>
        <v>0</v>
      </c>
    </row>
    <row r="204" spans="1:6" x14ac:dyDescent="0.2">
      <c r="A204" s="104"/>
      <c r="B204" s="69"/>
      <c r="C204" s="50"/>
      <c r="D204" s="51"/>
      <c r="E204" s="52"/>
      <c r="F204" s="52"/>
    </row>
    <row r="205" spans="1:6" x14ac:dyDescent="0.2">
      <c r="A205" s="105"/>
      <c r="B205" s="68"/>
      <c r="C205" s="53"/>
      <c r="D205" s="47"/>
      <c r="E205" s="48"/>
      <c r="F205" s="48"/>
    </row>
    <row r="206" spans="1:6" x14ac:dyDescent="0.2">
      <c r="A206" s="98">
        <f>COUNT($A$15:A205)+1</f>
        <v>38</v>
      </c>
      <c r="B206" s="38" t="s">
        <v>127</v>
      </c>
      <c r="C206" s="49"/>
      <c r="D206" s="20"/>
      <c r="E206" s="34"/>
      <c r="F206" s="34"/>
    </row>
    <row r="207" spans="1:6" ht="140.25" x14ac:dyDescent="0.2">
      <c r="A207" s="103"/>
      <c r="B207" s="39" t="s">
        <v>128</v>
      </c>
      <c r="C207" s="49"/>
      <c r="D207" s="20"/>
      <c r="E207" s="34"/>
      <c r="F207" s="34"/>
    </row>
    <row r="208" spans="1:6" x14ac:dyDescent="0.2">
      <c r="A208" s="103"/>
      <c r="B208" s="39" t="s">
        <v>124</v>
      </c>
      <c r="C208" s="49">
        <v>4</v>
      </c>
      <c r="D208" s="20" t="s">
        <v>1</v>
      </c>
      <c r="E208" s="44"/>
      <c r="F208" s="34">
        <f>+E208*C208</f>
        <v>0</v>
      </c>
    </row>
    <row r="209" spans="1:6" x14ac:dyDescent="0.2">
      <c r="A209" s="104"/>
      <c r="B209" s="69"/>
      <c r="C209" s="50"/>
      <c r="D209" s="51"/>
      <c r="E209" s="52"/>
      <c r="F209" s="52"/>
    </row>
    <row r="210" spans="1:6" x14ac:dyDescent="0.2">
      <c r="A210" s="105"/>
      <c r="B210" s="68"/>
      <c r="C210" s="53"/>
      <c r="D210" s="47"/>
      <c r="E210" s="48"/>
      <c r="F210" s="48"/>
    </row>
    <row r="211" spans="1:6" x14ac:dyDescent="0.2">
      <c r="A211" s="98">
        <f>COUNT($A$15:A210)+1</f>
        <v>39</v>
      </c>
      <c r="B211" s="38" t="s">
        <v>129</v>
      </c>
      <c r="C211" s="49"/>
      <c r="D211" s="20"/>
      <c r="E211" s="34"/>
      <c r="F211" s="34"/>
    </row>
    <row r="212" spans="1:6" ht="89.25" x14ac:dyDescent="0.2">
      <c r="A212" s="103"/>
      <c r="B212" s="39" t="s">
        <v>130</v>
      </c>
      <c r="C212" s="49"/>
      <c r="D212" s="20"/>
      <c r="E212" s="34"/>
      <c r="F212" s="34"/>
    </row>
    <row r="213" spans="1:6" x14ac:dyDescent="0.2">
      <c r="A213" s="103"/>
      <c r="B213" s="38"/>
      <c r="C213" s="49">
        <v>4</v>
      </c>
      <c r="D213" s="20" t="s">
        <v>1</v>
      </c>
      <c r="E213" s="44"/>
      <c r="F213" s="34">
        <f>+E213*C213</f>
        <v>0</v>
      </c>
    </row>
    <row r="214" spans="1:6" x14ac:dyDescent="0.2">
      <c r="A214" s="104"/>
      <c r="B214" s="69"/>
      <c r="C214" s="50"/>
      <c r="D214" s="51"/>
      <c r="E214" s="52"/>
      <c r="F214" s="52"/>
    </row>
    <row r="215" spans="1:6" x14ac:dyDescent="0.2">
      <c r="A215" s="102"/>
      <c r="B215" s="68"/>
      <c r="C215" s="53"/>
      <c r="D215" s="47"/>
      <c r="E215" s="48"/>
      <c r="F215" s="48"/>
    </row>
    <row r="216" spans="1:6" ht="38.25" x14ac:dyDescent="0.2">
      <c r="A216" s="98">
        <f>COUNT($A$13:A215)+1</f>
        <v>40</v>
      </c>
      <c r="B216" s="38" t="s">
        <v>167</v>
      </c>
      <c r="C216" s="49"/>
      <c r="D216" s="20"/>
      <c r="E216" s="34"/>
      <c r="F216" s="34"/>
    </row>
    <row r="217" spans="1:6" ht="38.25" x14ac:dyDescent="0.2">
      <c r="A217" s="101"/>
      <c r="B217" s="39" t="s">
        <v>178</v>
      </c>
      <c r="C217" s="49"/>
      <c r="D217" s="20"/>
      <c r="E217" s="34"/>
      <c r="F217" s="34"/>
    </row>
    <row r="218" spans="1:6" ht="14.25" x14ac:dyDescent="0.2">
      <c r="A218" s="101"/>
      <c r="B218" s="38"/>
      <c r="C218" s="49">
        <v>1</v>
      </c>
      <c r="D218" s="20" t="s">
        <v>42</v>
      </c>
      <c r="E218" s="44"/>
      <c r="F218" s="34">
        <f>C218*E218</f>
        <v>0</v>
      </c>
    </row>
    <row r="219" spans="1:6" x14ac:dyDescent="0.2">
      <c r="A219" s="106"/>
      <c r="B219" s="69"/>
      <c r="C219" s="50"/>
      <c r="D219" s="51"/>
      <c r="E219" s="52"/>
      <c r="F219" s="52"/>
    </row>
    <row r="220" spans="1:6" x14ac:dyDescent="0.2">
      <c r="A220" s="102"/>
      <c r="B220" s="68"/>
      <c r="C220" s="53"/>
      <c r="D220" s="47"/>
      <c r="E220" s="48"/>
      <c r="F220" s="48"/>
    </row>
    <row r="221" spans="1:6" ht="38.25" x14ac:dyDescent="0.2">
      <c r="A221" s="98">
        <f>COUNT($A$13:A220)+1</f>
        <v>41</v>
      </c>
      <c r="B221" s="38" t="s">
        <v>131</v>
      </c>
      <c r="C221" s="49"/>
      <c r="D221" s="20"/>
      <c r="E221" s="34"/>
      <c r="F221" s="34"/>
    </row>
    <row r="222" spans="1:6" ht="38.25" x14ac:dyDescent="0.2">
      <c r="A222" s="101"/>
      <c r="B222" s="39" t="s">
        <v>179</v>
      </c>
      <c r="C222" s="49"/>
      <c r="D222" s="20"/>
      <c r="E222" s="34"/>
      <c r="F222" s="34"/>
    </row>
    <row r="223" spans="1:6" ht="14.25" x14ac:dyDescent="0.2">
      <c r="A223" s="101"/>
      <c r="B223" s="38"/>
      <c r="C223" s="49">
        <v>1</v>
      </c>
      <c r="D223" s="20" t="s">
        <v>42</v>
      </c>
      <c r="E223" s="44"/>
      <c r="F223" s="34">
        <f>C223*E223</f>
        <v>0</v>
      </c>
    </row>
    <row r="224" spans="1:6" x14ac:dyDescent="0.2">
      <c r="A224" s="106"/>
      <c r="B224" s="69"/>
      <c r="C224" s="50"/>
      <c r="D224" s="51"/>
      <c r="E224" s="52"/>
      <c r="F224" s="52"/>
    </row>
    <row r="225" spans="1:6" x14ac:dyDescent="0.2">
      <c r="A225" s="105"/>
      <c r="B225" s="68"/>
      <c r="C225" s="53"/>
      <c r="D225" s="47"/>
      <c r="E225" s="48"/>
      <c r="F225" s="48"/>
    </row>
    <row r="226" spans="1:6" x14ac:dyDescent="0.2">
      <c r="A226" s="98">
        <f>COUNT($A$13:A225)+1</f>
        <v>42</v>
      </c>
      <c r="B226" s="38" t="s">
        <v>132</v>
      </c>
      <c r="C226" s="49"/>
      <c r="D226" s="20"/>
      <c r="E226" s="34"/>
      <c r="F226" s="34"/>
    </row>
    <row r="227" spans="1:6" ht="89.25" x14ac:dyDescent="0.2">
      <c r="A227" s="103"/>
      <c r="B227" s="39" t="s">
        <v>168</v>
      </c>
      <c r="C227" s="49"/>
      <c r="D227" s="20"/>
      <c r="E227" s="34"/>
      <c r="F227" s="34"/>
    </row>
    <row r="228" spans="1:6" ht="14.25" x14ac:dyDescent="0.2">
      <c r="A228" s="103"/>
      <c r="B228" s="38"/>
      <c r="C228" s="49">
        <v>2</v>
      </c>
      <c r="D228" s="20" t="s">
        <v>37</v>
      </c>
      <c r="E228" s="44"/>
      <c r="F228" s="34">
        <f>C228*E228</f>
        <v>0</v>
      </c>
    </row>
    <row r="229" spans="1:6" x14ac:dyDescent="0.2">
      <c r="A229" s="104"/>
      <c r="B229" s="69"/>
      <c r="C229" s="50"/>
      <c r="D229" s="51"/>
      <c r="E229" s="52"/>
      <c r="F229" s="52"/>
    </row>
    <row r="230" spans="1:6" x14ac:dyDescent="0.2">
      <c r="A230" s="105"/>
      <c r="B230" s="68"/>
      <c r="C230" s="53"/>
      <c r="D230" s="47"/>
      <c r="E230" s="48"/>
      <c r="F230" s="48"/>
    </row>
    <row r="231" spans="1:6" x14ac:dyDescent="0.2">
      <c r="A231" s="98">
        <f>COUNT($A$13:A230)+1</f>
        <v>43</v>
      </c>
      <c r="B231" s="38" t="s">
        <v>133</v>
      </c>
      <c r="C231" s="49"/>
      <c r="D231" s="20"/>
      <c r="E231" s="34"/>
      <c r="F231" s="34"/>
    </row>
    <row r="232" spans="1:6" ht="89.25" x14ac:dyDescent="0.2">
      <c r="A232" s="103"/>
      <c r="B232" s="39" t="s">
        <v>169</v>
      </c>
      <c r="C232" s="49"/>
      <c r="D232" s="20"/>
      <c r="E232" s="34"/>
      <c r="F232" s="34"/>
    </row>
    <row r="233" spans="1:6" ht="14.25" x14ac:dyDescent="0.2">
      <c r="A233" s="103"/>
      <c r="B233" s="38"/>
      <c r="C233" s="49">
        <v>2</v>
      </c>
      <c r="D233" s="20" t="s">
        <v>37</v>
      </c>
      <c r="E233" s="44"/>
      <c r="F233" s="34">
        <f>C233*E233</f>
        <v>0</v>
      </c>
    </row>
    <row r="234" spans="1:6" x14ac:dyDescent="0.2">
      <c r="A234" s="104"/>
      <c r="B234" s="69"/>
      <c r="C234" s="50"/>
      <c r="D234" s="51"/>
      <c r="E234" s="52"/>
      <c r="F234" s="52"/>
    </row>
    <row r="235" spans="1:6" x14ac:dyDescent="0.2">
      <c r="A235" s="105"/>
      <c r="B235" s="68"/>
      <c r="C235" s="53"/>
      <c r="D235" s="47"/>
      <c r="E235" s="48"/>
      <c r="F235" s="48"/>
    </row>
    <row r="236" spans="1:6" x14ac:dyDescent="0.2">
      <c r="A236" s="98">
        <f>COUNT($A$13:A235)+1</f>
        <v>44</v>
      </c>
      <c r="B236" s="38" t="s">
        <v>134</v>
      </c>
      <c r="C236" s="49"/>
      <c r="D236" s="20"/>
      <c r="E236" s="34"/>
      <c r="F236" s="34"/>
    </row>
    <row r="237" spans="1:6" ht="156" x14ac:dyDescent="0.2">
      <c r="A237" s="103"/>
      <c r="B237" s="226" t="s">
        <v>170</v>
      </c>
      <c r="C237" s="49"/>
      <c r="D237" s="20"/>
      <c r="E237" s="34"/>
      <c r="F237" s="34"/>
    </row>
    <row r="238" spans="1:6" ht="14.25" x14ac:dyDescent="0.2">
      <c r="A238" s="103"/>
      <c r="B238" s="38"/>
      <c r="C238" s="49">
        <v>5</v>
      </c>
      <c r="D238" s="20" t="s">
        <v>37</v>
      </c>
      <c r="E238" s="44"/>
      <c r="F238" s="34">
        <f>C238*E238</f>
        <v>0</v>
      </c>
    </row>
    <row r="239" spans="1:6" x14ac:dyDescent="0.2">
      <c r="A239" s="104"/>
      <c r="B239" s="69"/>
      <c r="C239" s="50"/>
      <c r="D239" s="51"/>
      <c r="E239" s="52"/>
      <c r="F239" s="52"/>
    </row>
    <row r="240" spans="1:6" x14ac:dyDescent="0.2">
      <c r="A240" s="102"/>
      <c r="B240" s="68"/>
      <c r="C240" s="53"/>
      <c r="D240" s="47"/>
      <c r="E240" s="48"/>
      <c r="F240" s="48"/>
    </row>
    <row r="241" spans="1:6" x14ac:dyDescent="0.2">
      <c r="A241" s="98">
        <f>COUNT($A$13:A240)+1</f>
        <v>45</v>
      </c>
      <c r="B241" s="38" t="s">
        <v>135</v>
      </c>
      <c r="C241" s="49"/>
      <c r="D241" s="20"/>
      <c r="E241" s="34"/>
      <c r="F241" s="34"/>
    </row>
    <row r="242" spans="1:6" ht="102" x14ac:dyDescent="0.2">
      <c r="A242" s="101"/>
      <c r="B242" s="39" t="s">
        <v>136</v>
      </c>
      <c r="C242" s="49"/>
      <c r="D242" s="20"/>
      <c r="E242" s="34"/>
      <c r="F242" s="34"/>
    </row>
    <row r="243" spans="1:6" x14ac:dyDescent="0.2">
      <c r="A243" s="101"/>
      <c r="B243" s="38" t="s">
        <v>177</v>
      </c>
      <c r="C243" s="49">
        <v>2</v>
      </c>
      <c r="D243" s="20" t="s">
        <v>137</v>
      </c>
      <c r="E243" s="44"/>
      <c r="F243" s="34">
        <f>C243*E243</f>
        <v>0</v>
      </c>
    </row>
    <row r="244" spans="1:6" x14ac:dyDescent="0.2">
      <c r="A244" s="106"/>
      <c r="B244" s="69"/>
      <c r="C244" s="50"/>
      <c r="D244" s="51"/>
      <c r="E244" s="52"/>
      <c r="F244" s="52"/>
    </row>
    <row r="245" spans="1:6" x14ac:dyDescent="0.2">
      <c r="A245" s="105"/>
      <c r="B245" s="68"/>
      <c r="C245" s="53"/>
      <c r="D245" s="47"/>
      <c r="E245" s="48"/>
      <c r="F245" s="48"/>
    </row>
    <row r="246" spans="1:6" x14ac:dyDescent="0.2">
      <c r="A246" s="98">
        <f>COUNT($A$13:A245)+1</f>
        <v>46</v>
      </c>
      <c r="B246" s="38" t="s">
        <v>172</v>
      </c>
      <c r="C246" s="49"/>
      <c r="D246" s="20"/>
      <c r="E246" s="34"/>
      <c r="F246" s="34"/>
    </row>
    <row r="247" spans="1:6" ht="369.75" x14ac:dyDescent="0.2">
      <c r="A247" s="103"/>
      <c r="B247" s="39" t="s">
        <v>181</v>
      </c>
      <c r="C247" s="49"/>
      <c r="D247" s="20"/>
      <c r="E247" s="34"/>
      <c r="F247" s="34"/>
    </row>
    <row r="248" spans="1:6" ht="25.5" x14ac:dyDescent="0.2">
      <c r="A248" s="103"/>
      <c r="B248" s="38" t="s">
        <v>180</v>
      </c>
      <c r="C248" s="49">
        <v>1</v>
      </c>
      <c r="D248" s="20" t="s">
        <v>1</v>
      </c>
      <c r="E248" s="44"/>
      <c r="F248" s="34">
        <f>C248*E248</f>
        <v>0</v>
      </c>
    </row>
    <row r="249" spans="1:6" x14ac:dyDescent="0.2">
      <c r="A249" s="104"/>
      <c r="B249" s="69"/>
      <c r="C249" s="50"/>
      <c r="D249" s="51"/>
      <c r="E249" s="52"/>
      <c r="F249" s="52"/>
    </row>
    <row r="250" spans="1:6" x14ac:dyDescent="0.2">
      <c r="A250" s="105"/>
      <c r="B250" s="68"/>
      <c r="C250" s="53"/>
      <c r="D250" s="47"/>
      <c r="E250" s="48"/>
      <c r="F250" s="48"/>
    </row>
    <row r="251" spans="1:6" x14ac:dyDescent="0.2">
      <c r="A251" s="98">
        <f>COUNT($A$13:A249)+1</f>
        <v>47</v>
      </c>
      <c r="B251" s="38" t="s">
        <v>138</v>
      </c>
      <c r="C251" s="49"/>
      <c r="D251" s="20"/>
      <c r="E251" s="34"/>
      <c r="F251" s="34"/>
    </row>
    <row r="252" spans="1:6" ht="25.5" x14ac:dyDescent="0.2">
      <c r="A252" s="103"/>
      <c r="B252" s="39" t="s">
        <v>139</v>
      </c>
      <c r="C252" s="49"/>
      <c r="D252" s="20"/>
      <c r="E252" s="34"/>
      <c r="F252" s="34"/>
    </row>
    <row r="253" spans="1:6" x14ac:dyDescent="0.2">
      <c r="A253" s="103"/>
      <c r="B253" s="38"/>
      <c r="C253" s="49">
        <v>22</v>
      </c>
      <c r="D253" s="20" t="s">
        <v>1</v>
      </c>
      <c r="E253" s="44"/>
      <c r="F253" s="34">
        <f>C253*E253</f>
        <v>0</v>
      </c>
    </row>
    <row r="254" spans="1:6" x14ac:dyDescent="0.2">
      <c r="A254" s="104"/>
      <c r="B254" s="69"/>
      <c r="C254" s="50"/>
      <c r="D254" s="51"/>
      <c r="E254" s="52"/>
      <c r="F254" s="52"/>
    </row>
    <row r="255" spans="1:6" x14ac:dyDescent="0.2">
      <c r="A255" s="105"/>
      <c r="B255" s="68"/>
      <c r="C255" s="53"/>
      <c r="D255" s="47"/>
      <c r="E255" s="48"/>
      <c r="F255" s="48"/>
    </row>
    <row r="256" spans="1:6" x14ac:dyDescent="0.2">
      <c r="A256" s="98">
        <f>COUNT($A$13:A255)+1</f>
        <v>48</v>
      </c>
      <c r="B256" s="38" t="s">
        <v>140</v>
      </c>
      <c r="C256" s="49"/>
      <c r="D256" s="20"/>
      <c r="E256" s="34"/>
      <c r="F256" s="34"/>
    </row>
    <row r="257" spans="1:6" ht="63.75" x14ac:dyDescent="0.2">
      <c r="A257" s="103"/>
      <c r="B257" s="39" t="s">
        <v>141</v>
      </c>
      <c r="C257" s="49"/>
      <c r="D257" s="20"/>
      <c r="E257" s="34"/>
      <c r="F257" s="34"/>
    </row>
    <row r="258" spans="1:6" ht="14.25" x14ac:dyDescent="0.2">
      <c r="A258" s="103"/>
      <c r="B258" s="38"/>
      <c r="C258" s="49">
        <v>52</v>
      </c>
      <c r="D258" s="20" t="s">
        <v>37</v>
      </c>
      <c r="E258" s="44"/>
      <c r="F258" s="34">
        <f>C258*E258</f>
        <v>0</v>
      </c>
    </row>
    <row r="259" spans="1:6" x14ac:dyDescent="0.2">
      <c r="A259" s="104"/>
      <c r="B259" s="69"/>
      <c r="C259" s="50"/>
      <c r="D259" s="51"/>
      <c r="E259" s="52"/>
      <c r="F259" s="52"/>
    </row>
    <row r="260" spans="1:6" x14ac:dyDescent="0.2">
      <c r="A260" s="105"/>
      <c r="B260" s="68"/>
      <c r="C260" s="53"/>
      <c r="D260" s="47"/>
      <c r="E260" s="48"/>
      <c r="F260" s="48"/>
    </row>
    <row r="261" spans="1:6" x14ac:dyDescent="0.2">
      <c r="A261" s="98">
        <f>COUNT($A$13:A260)+1</f>
        <v>49</v>
      </c>
      <c r="B261" s="38" t="s">
        <v>142</v>
      </c>
      <c r="C261" s="49"/>
      <c r="D261" s="20"/>
      <c r="E261" s="34"/>
      <c r="F261" s="34"/>
    </row>
    <row r="262" spans="1:6" ht="25.5" x14ac:dyDescent="0.2">
      <c r="A262" s="103"/>
      <c r="B262" s="39" t="s">
        <v>143</v>
      </c>
      <c r="C262" s="49"/>
      <c r="D262" s="20"/>
      <c r="E262" s="34"/>
      <c r="F262" s="34"/>
    </row>
    <row r="263" spans="1:6" ht="14.25" x14ac:dyDescent="0.2">
      <c r="A263" s="103"/>
      <c r="B263" s="38"/>
      <c r="C263" s="49">
        <v>45</v>
      </c>
      <c r="D263" s="20" t="s">
        <v>37</v>
      </c>
      <c r="E263" s="44"/>
      <c r="F263" s="34">
        <f>C263*E263</f>
        <v>0</v>
      </c>
    </row>
    <row r="264" spans="1:6" x14ac:dyDescent="0.2">
      <c r="A264" s="104"/>
      <c r="B264" s="69"/>
      <c r="C264" s="50"/>
      <c r="D264" s="51"/>
      <c r="E264" s="52"/>
      <c r="F264" s="52"/>
    </row>
    <row r="265" spans="1:6" x14ac:dyDescent="0.2">
      <c r="A265" s="105"/>
      <c r="B265" s="68"/>
      <c r="C265" s="53"/>
      <c r="D265" s="47"/>
      <c r="E265" s="48"/>
      <c r="F265" s="48"/>
    </row>
    <row r="266" spans="1:6" x14ac:dyDescent="0.2">
      <c r="A266" s="98">
        <f>COUNT($A$13:A265)+1</f>
        <v>50</v>
      </c>
      <c r="B266" s="38" t="s">
        <v>144</v>
      </c>
      <c r="C266" s="49"/>
      <c r="D266" s="20"/>
      <c r="E266" s="34"/>
      <c r="F266" s="34"/>
    </row>
    <row r="267" spans="1:6" ht="38.25" x14ac:dyDescent="0.2">
      <c r="A267" s="103"/>
      <c r="B267" s="39" t="s">
        <v>145</v>
      </c>
      <c r="C267" s="49"/>
      <c r="D267" s="20"/>
      <c r="E267" s="34"/>
      <c r="F267" s="34"/>
    </row>
    <row r="268" spans="1:6" ht="14.25" x14ac:dyDescent="0.2">
      <c r="A268" s="103"/>
      <c r="B268" s="38"/>
      <c r="C268" s="49">
        <v>3</v>
      </c>
      <c r="D268" s="20" t="s">
        <v>42</v>
      </c>
      <c r="E268" s="44"/>
      <c r="F268" s="34">
        <f>C268*E268</f>
        <v>0</v>
      </c>
    </row>
    <row r="269" spans="1:6" x14ac:dyDescent="0.2">
      <c r="A269" s="104"/>
      <c r="B269" s="69"/>
      <c r="C269" s="50"/>
      <c r="D269" s="51"/>
      <c r="E269" s="52"/>
      <c r="F269" s="52"/>
    </row>
    <row r="270" spans="1:6" x14ac:dyDescent="0.2">
      <c r="A270" s="105"/>
      <c r="B270" s="68"/>
      <c r="C270" s="53"/>
      <c r="D270" s="47"/>
      <c r="E270" s="48"/>
      <c r="F270" s="46"/>
    </row>
    <row r="271" spans="1:6" x14ac:dyDescent="0.2">
      <c r="A271" s="98">
        <f>COUNT($A$15:A270)+1</f>
        <v>51</v>
      </c>
      <c r="B271" s="38" t="s">
        <v>23</v>
      </c>
      <c r="C271" s="49"/>
      <c r="D271" s="20"/>
      <c r="E271" s="34"/>
      <c r="F271" s="35"/>
    </row>
    <row r="272" spans="1:6" ht="38.25" x14ac:dyDescent="0.2">
      <c r="A272" s="103"/>
      <c r="B272" s="39" t="s">
        <v>91</v>
      </c>
      <c r="C272" s="49"/>
      <c r="D272" s="20"/>
      <c r="E272" s="34"/>
      <c r="F272" s="35"/>
    </row>
    <row r="273" spans="1:6" x14ac:dyDescent="0.2">
      <c r="A273" s="103"/>
      <c r="B273" s="39"/>
      <c r="C273" s="49">
        <v>1</v>
      </c>
      <c r="D273" s="20" t="s">
        <v>1</v>
      </c>
      <c r="E273" s="44"/>
      <c r="F273" s="34">
        <f>C273*E273</f>
        <v>0</v>
      </c>
    </row>
    <row r="274" spans="1:6" x14ac:dyDescent="0.2">
      <c r="A274" s="104"/>
      <c r="B274" s="69"/>
      <c r="C274" s="50"/>
      <c r="D274" s="51"/>
      <c r="E274" s="52"/>
      <c r="F274" s="52"/>
    </row>
    <row r="275" spans="1:6" x14ac:dyDescent="0.2">
      <c r="A275" s="105"/>
      <c r="B275" s="68"/>
      <c r="C275" s="53"/>
      <c r="D275" s="47"/>
      <c r="E275" s="48"/>
      <c r="F275" s="46"/>
    </row>
    <row r="276" spans="1:6" x14ac:dyDescent="0.2">
      <c r="A276" s="98">
        <f>COUNT($A$15:A275)+1</f>
        <v>52</v>
      </c>
      <c r="B276" s="38" t="s">
        <v>24</v>
      </c>
      <c r="C276" s="49"/>
      <c r="D276" s="20"/>
      <c r="E276" s="34"/>
      <c r="F276" s="35"/>
    </row>
    <row r="277" spans="1:6" ht="76.5" x14ac:dyDescent="0.2">
      <c r="A277" s="103"/>
      <c r="B277" s="39" t="s">
        <v>92</v>
      </c>
      <c r="C277" s="49"/>
      <c r="D277" s="20"/>
      <c r="E277" s="34"/>
      <c r="F277" s="35"/>
    </row>
    <row r="278" spans="1:6" x14ac:dyDescent="0.2">
      <c r="A278" s="103"/>
      <c r="B278" s="39"/>
      <c r="C278" s="49">
        <v>1</v>
      </c>
      <c r="D278" s="20" t="s">
        <v>1</v>
      </c>
      <c r="E278" s="44"/>
      <c r="F278" s="34">
        <f>C278*E278</f>
        <v>0</v>
      </c>
    </row>
    <row r="279" spans="1:6" x14ac:dyDescent="0.2">
      <c r="A279" s="104"/>
      <c r="B279" s="69"/>
      <c r="C279" s="50"/>
      <c r="D279" s="51"/>
      <c r="E279" s="52"/>
      <c r="F279" s="52"/>
    </row>
    <row r="280" spans="1:6" x14ac:dyDescent="0.2">
      <c r="A280" s="105"/>
      <c r="B280" s="68"/>
      <c r="C280" s="53"/>
      <c r="D280" s="47"/>
      <c r="E280" s="48"/>
      <c r="F280" s="48"/>
    </row>
    <row r="281" spans="1:6" x14ac:dyDescent="0.2">
      <c r="A281" s="98">
        <f>COUNT($A$15:A280)+1</f>
        <v>53</v>
      </c>
      <c r="B281" s="38" t="s">
        <v>85</v>
      </c>
      <c r="C281" s="49"/>
      <c r="D281" s="20"/>
      <c r="E281" s="34"/>
      <c r="F281" s="34"/>
    </row>
    <row r="282" spans="1:6" ht="76.5" x14ac:dyDescent="0.2">
      <c r="A282" s="103"/>
      <c r="B282" s="39" t="s">
        <v>93</v>
      </c>
      <c r="C282" s="49"/>
      <c r="D282" s="20"/>
      <c r="E282" s="34"/>
      <c r="F282" s="34"/>
    </row>
    <row r="283" spans="1:6" x14ac:dyDescent="0.2">
      <c r="A283" s="103"/>
      <c r="B283" s="39"/>
      <c r="C283" s="49">
        <v>1</v>
      </c>
      <c r="D283" s="20" t="s">
        <v>1</v>
      </c>
      <c r="E283" s="44"/>
      <c r="F283" s="34">
        <f>C283*E283</f>
        <v>0</v>
      </c>
    </row>
    <row r="284" spans="1:6" x14ac:dyDescent="0.2">
      <c r="A284" s="104"/>
      <c r="B284" s="69"/>
      <c r="C284" s="50"/>
      <c r="D284" s="51"/>
      <c r="E284" s="52"/>
      <c r="F284" s="52"/>
    </row>
    <row r="285" spans="1:6" x14ac:dyDescent="0.2">
      <c r="A285" s="105"/>
      <c r="B285" s="68"/>
      <c r="C285" s="53"/>
      <c r="D285" s="47"/>
      <c r="E285" s="48"/>
      <c r="F285" s="48"/>
    </row>
    <row r="286" spans="1:6" x14ac:dyDescent="0.2">
      <c r="A286" s="98">
        <f>COUNT($A$15:A285)+1</f>
        <v>54</v>
      </c>
      <c r="B286" s="38" t="s">
        <v>29</v>
      </c>
      <c r="C286" s="49"/>
      <c r="D286" s="20"/>
      <c r="E286" s="34"/>
      <c r="F286" s="35"/>
    </row>
    <row r="287" spans="1:6" x14ac:dyDescent="0.2">
      <c r="A287" s="103"/>
      <c r="B287" s="39" t="s">
        <v>30</v>
      </c>
      <c r="C287" s="49"/>
      <c r="D287" s="20"/>
      <c r="E287" s="34"/>
      <c r="F287" s="35"/>
    </row>
    <row r="288" spans="1:6" ht="14.25" x14ac:dyDescent="0.2">
      <c r="A288" s="103"/>
      <c r="B288" s="226" t="s">
        <v>155</v>
      </c>
      <c r="C288" s="49">
        <v>53</v>
      </c>
      <c r="D288" s="20" t="s">
        <v>37</v>
      </c>
      <c r="E288" s="224">
        <v>0</v>
      </c>
      <c r="F288" s="34">
        <f>C288*E288</f>
        <v>0</v>
      </c>
    </row>
    <row r="289" spans="1:6" x14ac:dyDescent="0.2">
      <c r="A289" s="104"/>
      <c r="B289" s="69"/>
      <c r="C289" s="50"/>
      <c r="D289" s="51"/>
      <c r="E289" s="52"/>
      <c r="F289" s="52"/>
    </row>
    <row r="290" spans="1:6" x14ac:dyDescent="0.2">
      <c r="A290" s="105"/>
      <c r="B290" s="74"/>
      <c r="C290" s="31"/>
      <c r="D290" s="32"/>
      <c r="E290" s="33"/>
      <c r="F290" s="31"/>
    </row>
    <row r="291" spans="1:6" x14ac:dyDescent="0.2">
      <c r="A291" s="98">
        <f>COUNT($A$15:A290)+1</f>
        <v>55</v>
      </c>
      <c r="B291" s="38" t="s">
        <v>26</v>
      </c>
      <c r="C291" s="35"/>
      <c r="D291" s="20"/>
      <c r="E291" s="62"/>
      <c r="F291" s="35"/>
    </row>
    <row r="292" spans="1:6" ht="76.5" x14ac:dyDescent="0.2">
      <c r="A292" s="101"/>
      <c r="B292" s="39" t="s">
        <v>86</v>
      </c>
      <c r="C292" s="35"/>
      <c r="D292" s="20"/>
      <c r="E292" s="34"/>
      <c r="F292" s="35"/>
    </row>
    <row r="293" spans="1:6" x14ac:dyDescent="0.2">
      <c r="A293" s="98"/>
      <c r="B293" s="143">
        <v>0.05</v>
      </c>
      <c r="C293" s="63"/>
      <c r="D293" s="64">
        <v>0.05</v>
      </c>
      <c r="E293" s="35"/>
      <c r="F293" s="34">
        <f>SUM(F15:F292)*D293</f>
        <v>0</v>
      </c>
    </row>
    <row r="294" spans="1:6" x14ac:dyDescent="0.2">
      <c r="A294" s="100"/>
      <c r="B294" s="93"/>
      <c r="C294" s="94"/>
      <c r="D294" s="95"/>
      <c r="E294" s="65"/>
      <c r="F294" s="52"/>
    </row>
    <row r="295" spans="1:6" x14ac:dyDescent="0.2">
      <c r="A295" s="102"/>
      <c r="B295" s="68"/>
      <c r="C295" s="46"/>
      <c r="D295" s="47"/>
      <c r="E295" s="96"/>
      <c r="F295" s="48"/>
    </row>
    <row r="296" spans="1:6" x14ac:dyDescent="0.2">
      <c r="A296" s="98">
        <f>COUNT($A$15:A295)+1</f>
        <v>56</v>
      </c>
      <c r="B296" s="38" t="s">
        <v>174</v>
      </c>
      <c r="C296" s="35"/>
      <c r="D296" s="20"/>
      <c r="E296" s="62"/>
      <c r="F296" s="34"/>
    </row>
    <row r="297" spans="1:6" ht="38.25" x14ac:dyDescent="0.2">
      <c r="A297" s="101"/>
      <c r="B297" s="39" t="s">
        <v>27</v>
      </c>
      <c r="C297" s="35"/>
      <c r="D297" s="20"/>
      <c r="E297" s="35"/>
      <c r="F297" s="34"/>
    </row>
    <row r="298" spans="1:6" x14ac:dyDescent="0.2">
      <c r="A298" s="101"/>
      <c r="B298" s="39"/>
      <c r="C298" s="63"/>
      <c r="D298" s="64">
        <v>0.04</v>
      </c>
      <c r="E298" s="35"/>
      <c r="F298" s="34">
        <f>SUM(F15:F291)*D298</f>
        <v>0</v>
      </c>
    </row>
    <row r="299" spans="1:6" x14ac:dyDescent="0.2">
      <c r="A299" s="106"/>
      <c r="B299" s="69"/>
      <c r="C299" s="65"/>
      <c r="D299" s="51"/>
      <c r="E299" s="65"/>
      <c r="F299" s="65"/>
    </row>
    <row r="300" spans="1:6" x14ac:dyDescent="0.2">
      <c r="A300" s="101"/>
      <c r="B300" s="39"/>
      <c r="C300" s="35"/>
      <c r="D300" s="20"/>
      <c r="E300" s="35"/>
      <c r="F300" s="35"/>
    </row>
    <row r="301" spans="1:6" x14ac:dyDescent="0.2">
      <c r="A301" s="98">
        <f>COUNT($A$15:A299)+1</f>
        <v>57</v>
      </c>
      <c r="B301" s="38" t="s">
        <v>87</v>
      </c>
      <c r="C301" s="35"/>
      <c r="D301" s="20"/>
      <c r="E301" s="35"/>
      <c r="F301" s="35"/>
    </row>
    <row r="302" spans="1:6" ht="38.25" x14ac:dyDescent="0.2">
      <c r="A302" s="101"/>
      <c r="B302" s="39" t="s">
        <v>28</v>
      </c>
      <c r="C302" s="63"/>
      <c r="D302" s="64">
        <v>0.1</v>
      </c>
      <c r="E302" s="35"/>
      <c r="F302" s="34">
        <f>SUM(F15:F291)*D302</f>
        <v>0</v>
      </c>
    </row>
    <row r="303" spans="1:6" x14ac:dyDescent="0.2">
      <c r="A303" s="106"/>
      <c r="B303" s="71"/>
      <c r="C303" s="35"/>
      <c r="D303" s="20"/>
      <c r="E303" s="62"/>
      <c r="F303" s="35"/>
    </row>
    <row r="304" spans="1:6" x14ac:dyDescent="0.2">
      <c r="A304" s="40"/>
      <c r="B304" s="72" t="s">
        <v>2</v>
      </c>
      <c r="C304" s="41"/>
      <c r="D304" s="42"/>
      <c r="E304" s="43" t="s">
        <v>41</v>
      </c>
      <c r="F304" s="43">
        <f>SUM(F17:F303)</f>
        <v>0</v>
      </c>
    </row>
  </sheetData>
  <sheetProtection algorithmName="SHA-512" hashValue="kjdc1fOyLl/MI0DSyQrzlmPbwIh5WESEd3iZCoP2fFDxNZ3NlwzK67aENQLTvzfR3ybsMzik5ZotqrlIAGoxdQ==" saltValue="eMH3CuM4kSal9yttHtcLSg==" spinCount="100000" sheet="1" objects="1" scenarios="1"/>
  <mergeCells count="2">
    <mergeCell ref="B8:F9"/>
    <mergeCell ref="B11:F12"/>
  </mergeCells>
  <pageMargins left="0.70866141732283472" right="0.36375000000000002"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rowBreaks count="11" manualBreakCount="11">
    <brk id="38" max="5" man="1"/>
    <brk id="69" max="5" man="1"/>
    <brk id="99" max="5" man="1"/>
    <brk id="131" max="5" man="1"/>
    <brk id="163" max="5" man="1"/>
    <brk id="193" max="5" man="1"/>
    <brk id="209" max="5" man="1"/>
    <brk id="229" max="5" man="1"/>
    <brk id="244" max="5" man="1"/>
    <brk id="254" max="5" man="1"/>
    <brk id="279"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F163"/>
  <sheetViews>
    <sheetView topLeftCell="A46" zoomScaleNormal="100" zoomScaleSheetLayoutView="100" workbookViewId="0">
      <selection activeCell="E46" sqref="E46"/>
    </sheetView>
  </sheetViews>
  <sheetFormatPr defaultColWidth="9.140625" defaultRowHeight="12.75" x14ac:dyDescent="0.2"/>
  <cols>
    <col min="1" max="1" width="6.7109375" style="26" bestFit="1" customWidth="1"/>
    <col min="2" max="2" width="50.7109375" style="73"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c r="B1" s="66"/>
      <c r="C1" s="26"/>
      <c r="D1" s="27"/>
    </row>
    <row r="2" spans="1:6" x14ac:dyDescent="0.2">
      <c r="A2" s="25" t="s">
        <v>340</v>
      </c>
      <c r="B2" s="66" t="s">
        <v>149</v>
      </c>
      <c r="C2" s="26"/>
      <c r="D2" s="27"/>
    </row>
    <row r="3" spans="1:6" x14ac:dyDescent="0.2">
      <c r="A3" s="25"/>
      <c r="B3" s="66" t="s">
        <v>431</v>
      </c>
      <c r="C3" s="26"/>
      <c r="D3" s="27"/>
    </row>
    <row r="4" spans="1:6" ht="76.5" x14ac:dyDescent="0.2">
      <c r="A4" s="112" t="s">
        <v>0</v>
      </c>
      <c r="B4" s="113" t="s">
        <v>34</v>
      </c>
      <c r="C4" s="114" t="s">
        <v>8</v>
      </c>
      <c r="D4" s="114" t="s">
        <v>9</v>
      </c>
      <c r="E4" s="115" t="s">
        <v>38</v>
      </c>
      <c r="F4" s="115" t="s">
        <v>39</v>
      </c>
    </row>
    <row r="5" spans="1:6" x14ac:dyDescent="0.2">
      <c r="A5" s="97">
        <v>1</v>
      </c>
      <c r="B5" s="67"/>
      <c r="C5" s="31"/>
      <c r="D5" s="32"/>
      <c r="E5" s="33"/>
      <c r="F5" s="31"/>
    </row>
    <row r="6" spans="1:6" x14ac:dyDescent="0.2">
      <c r="A6" s="107"/>
      <c r="B6" s="109" t="s">
        <v>113</v>
      </c>
      <c r="C6" s="56"/>
      <c r="D6" s="54"/>
      <c r="E6" s="55"/>
      <c r="F6" s="56"/>
    </row>
    <row r="7" spans="1:6" x14ac:dyDescent="0.2">
      <c r="A7" s="107"/>
      <c r="B7" s="354" t="s">
        <v>112</v>
      </c>
      <c r="C7" s="354"/>
      <c r="D7" s="354"/>
      <c r="E7" s="354"/>
      <c r="F7" s="354"/>
    </row>
    <row r="8" spans="1:6" x14ac:dyDescent="0.2">
      <c r="A8" s="107"/>
      <c r="B8" s="354"/>
      <c r="C8" s="354"/>
      <c r="D8" s="354"/>
      <c r="E8" s="354"/>
      <c r="F8" s="354"/>
    </row>
    <row r="9" spans="1:6" x14ac:dyDescent="0.2">
      <c r="A9" s="107"/>
      <c r="B9" s="170"/>
      <c r="C9" s="170"/>
      <c r="D9" s="170"/>
      <c r="E9" s="170"/>
      <c r="F9" s="170"/>
    </row>
    <row r="10" spans="1:6" x14ac:dyDescent="0.2">
      <c r="A10" s="223"/>
      <c r="B10" s="355" t="s">
        <v>154</v>
      </c>
      <c r="C10" s="355"/>
      <c r="D10" s="355"/>
      <c r="E10" s="355"/>
      <c r="F10" s="355"/>
    </row>
    <row r="11" spans="1:6" x14ac:dyDescent="0.2">
      <c r="A11" s="223"/>
      <c r="B11" s="355"/>
      <c r="C11" s="355"/>
      <c r="D11" s="355"/>
      <c r="E11" s="355"/>
      <c r="F11" s="355"/>
    </row>
    <row r="12" spans="1:6" x14ac:dyDescent="0.2">
      <c r="A12" s="107"/>
      <c r="B12" s="108"/>
      <c r="C12" s="56"/>
      <c r="D12" s="54"/>
      <c r="E12" s="55"/>
      <c r="F12" s="56"/>
    </row>
    <row r="13" spans="1:6" x14ac:dyDescent="0.2">
      <c r="A13" s="97"/>
      <c r="B13" s="67"/>
      <c r="C13" s="31"/>
      <c r="D13" s="32"/>
      <c r="E13" s="33"/>
      <c r="F13" s="31"/>
    </row>
    <row r="14" spans="1:6" x14ac:dyDescent="0.2">
      <c r="A14" s="98">
        <f>COUNT(A5+1)</f>
        <v>1</v>
      </c>
      <c r="B14" s="38" t="s">
        <v>10</v>
      </c>
      <c r="C14" s="35"/>
      <c r="D14" s="20"/>
      <c r="E14" s="34"/>
      <c r="F14" s="34"/>
    </row>
    <row r="15" spans="1:6" ht="38.25" x14ac:dyDescent="0.2">
      <c r="A15" s="98"/>
      <c r="B15" s="39" t="s">
        <v>45</v>
      </c>
      <c r="C15" s="35"/>
      <c r="D15" s="20"/>
      <c r="E15" s="34"/>
      <c r="F15" s="34"/>
    </row>
    <row r="16" spans="1:6" ht="14.25" x14ac:dyDescent="0.2">
      <c r="A16" s="98"/>
      <c r="B16" s="226" t="s">
        <v>155</v>
      </c>
      <c r="C16" s="49">
        <v>3</v>
      </c>
      <c r="D16" s="20" t="s">
        <v>37</v>
      </c>
      <c r="E16" s="224">
        <v>0</v>
      </c>
      <c r="F16" s="34">
        <f>C16*E16</f>
        <v>0</v>
      </c>
    </row>
    <row r="17" spans="1:6" x14ac:dyDescent="0.2">
      <c r="A17" s="100"/>
      <c r="B17" s="69"/>
      <c r="C17" s="50"/>
      <c r="D17" s="51"/>
      <c r="E17" s="52"/>
      <c r="F17" s="52"/>
    </row>
    <row r="18" spans="1:6" x14ac:dyDescent="0.2">
      <c r="A18" s="99"/>
      <c r="B18" s="68"/>
      <c r="C18" s="53"/>
      <c r="D18" s="47"/>
      <c r="E18" s="48"/>
      <c r="F18" s="48"/>
    </row>
    <row r="19" spans="1:6" x14ac:dyDescent="0.2">
      <c r="A19" s="98">
        <f>COUNT($A$14:A18)+1</f>
        <v>2</v>
      </c>
      <c r="B19" s="38" t="s">
        <v>11</v>
      </c>
      <c r="C19" s="49"/>
      <c r="D19" s="20"/>
      <c r="E19" s="34"/>
      <c r="F19" s="34"/>
    </row>
    <row r="20" spans="1:6" ht="38.25" x14ac:dyDescent="0.2">
      <c r="A20" s="98"/>
      <c r="B20" s="39" t="s">
        <v>117</v>
      </c>
      <c r="C20" s="49"/>
      <c r="D20" s="20"/>
      <c r="E20" s="34"/>
      <c r="F20" s="34"/>
    </row>
    <row r="21" spans="1:6" x14ac:dyDescent="0.2">
      <c r="A21" s="98"/>
      <c r="B21" s="39"/>
      <c r="C21" s="49">
        <v>1</v>
      </c>
      <c r="D21" s="20" t="s">
        <v>1</v>
      </c>
      <c r="E21" s="44"/>
      <c r="F21" s="34">
        <f>C21*E21</f>
        <v>0</v>
      </c>
    </row>
    <row r="22" spans="1:6" x14ac:dyDescent="0.2">
      <c r="A22" s="100"/>
      <c r="B22" s="69"/>
      <c r="C22" s="50"/>
      <c r="D22" s="51"/>
      <c r="E22" s="52"/>
      <c r="F22" s="52"/>
    </row>
    <row r="23" spans="1:6" x14ac:dyDescent="0.2">
      <c r="A23" s="99"/>
      <c r="B23" s="68"/>
      <c r="C23" s="53"/>
      <c r="D23" s="47"/>
      <c r="E23" s="48"/>
      <c r="F23" s="46"/>
    </row>
    <row r="24" spans="1:6" x14ac:dyDescent="0.2">
      <c r="A24" s="98">
        <f>COUNT($A$14:A23)+1</f>
        <v>3</v>
      </c>
      <c r="B24" s="38" t="s">
        <v>16</v>
      </c>
      <c r="C24" s="49"/>
      <c r="D24" s="20"/>
      <c r="E24" s="34"/>
      <c r="F24" s="35"/>
    </row>
    <row r="25" spans="1:6" ht="38.25" x14ac:dyDescent="0.2">
      <c r="A25" s="98"/>
      <c r="B25" s="39" t="s">
        <v>36</v>
      </c>
      <c r="C25" s="49"/>
      <c r="D25" s="20"/>
      <c r="E25" s="34"/>
      <c r="F25" s="35"/>
    </row>
    <row r="26" spans="1:6" ht="14.25" x14ac:dyDescent="0.2">
      <c r="A26" s="98"/>
      <c r="B26" s="39"/>
      <c r="C26" s="49">
        <v>2</v>
      </c>
      <c r="D26" s="20" t="s">
        <v>37</v>
      </c>
      <c r="E26" s="44"/>
      <c r="F26" s="34">
        <f>C26*E26</f>
        <v>0</v>
      </c>
    </row>
    <row r="27" spans="1:6" x14ac:dyDescent="0.2">
      <c r="A27" s="100"/>
      <c r="B27" s="69"/>
      <c r="C27" s="50"/>
      <c r="D27" s="51"/>
      <c r="E27" s="52"/>
      <c r="F27" s="52"/>
    </row>
    <row r="28" spans="1:6" x14ac:dyDescent="0.2">
      <c r="A28" s="99"/>
      <c r="B28" s="68"/>
      <c r="C28" s="53"/>
      <c r="D28" s="47"/>
      <c r="E28" s="48"/>
      <c r="F28" s="46"/>
    </row>
    <row r="29" spans="1:6" x14ac:dyDescent="0.2">
      <c r="A29" s="98">
        <f>COUNT($A$14:A28)+1</f>
        <v>4</v>
      </c>
      <c r="B29" s="38" t="s">
        <v>48</v>
      </c>
      <c r="C29" s="49"/>
      <c r="D29" s="36"/>
      <c r="E29" s="37"/>
      <c r="F29" s="35"/>
    </row>
    <row r="30" spans="1:6" ht="51" x14ac:dyDescent="0.2">
      <c r="A30" s="98"/>
      <c r="B30" s="39" t="s">
        <v>49</v>
      </c>
      <c r="C30" s="49"/>
      <c r="D30" s="36"/>
      <c r="E30" s="37"/>
      <c r="F30" s="35"/>
    </row>
    <row r="31" spans="1:6" ht="14.25" x14ac:dyDescent="0.2">
      <c r="A31" s="98"/>
      <c r="B31" s="39"/>
      <c r="C31" s="49">
        <v>6</v>
      </c>
      <c r="D31" s="36" t="s">
        <v>43</v>
      </c>
      <c r="E31" s="45"/>
      <c r="F31" s="34">
        <f>C31*E31</f>
        <v>0</v>
      </c>
    </row>
    <row r="32" spans="1:6" x14ac:dyDescent="0.2">
      <c r="A32" s="100"/>
      <c r="B32" s="69"/>
      <c r="C32" s="50"/>
      <c r="D32" s="76"/>
      <c r="E32" s="77"/>
      <c r="F32" s="52"/>
    </row>
    <row r="33" spans="1:6" x14ac:dyDescent="0.2">
      <c r="A33" s="99"/>
      <c r="B33" s="68"/>
      <c r="C33" s="53"/>
      <c r="D33" s="47"/>
      <c r="E33" s="48"/>
      <c r="F33" s="46"/>
    </row>
    <row r="34" spans="1:6" ht="25.5" x14ac:dyDescent="0.2">
      <c r="A34" s="98">
        <f>COUNT($A$14:A33)+1</f>
        <v>5</v>
      </c>
      <c r="B34" s="38" t="s">
        <v>50</v>
      </c>
      <c r="C34" s="49"/>
      <c r="D34" s="20"/>
      <c r="E34" s="34"/>
      <c r="F34" s="35"/>
    </row>
    <row r="35" spans="1:6" ht="51" x14ac:dyDescent="0.2">
      <c r="A35" s="98"/>
      <c r="B35" s="39" t="s">
        <v>51</v>
      </c>
      <c r="C35" s="49"/>
      <c r="D35" s="20"/>
      <c r="E35" s="34"/>
      <c r="F35" s="35"/>
    </row>
    <row r="36" spans="1:6" ht="14.25" x14ac:dyDescent="0.2">
      <c r="A36" s="98"/>
      <c r="B36" s="39"/>
      <c r="C36" s="49">
        <v>6</v>
      </c>
      <c r="D36" s="36" t="s">
        <v>43</v>
      </c>
      <c r="E36" s="45"/>
      <c r="F36" s="34">
        <f>C36*E36</f>
        <v>0</v>
      </c>
    </row>
    <row r="37" spans="1:6" x14ac:dyDescent="0.2">
      <c r="A37" s="100"/>
      <c r="B37" s="69"/>
      <c r="C37" s="50"/>
      <c r="D37" s="76"/>
      <c r="E37" s="77"/>
      <c r="F37" s="52"/>
    </row>
    <row r="38" spans="1:6" x14ac:dyDescent="0.2">
      <c r="A38" s="99"/>
      <c r="B38" s="68"/>
      <c r="C38" s="53"/>
      <c r="D38" s="47"/>
      <c r="E38" s="48"/>
      <c r="F38" s="48"/>
    </row>
    <row r="39" spans="1:6" x14ac:dyDescent="0.2">
      <c r="A39" s="98">
        <f>COUNT($A$12:A36)+1</f>
        <v>6</v>
      </c>
      <c r="B39" s="61" t="s">
        <v>56</v>
      </c>
      <c r="C39" s="49"/>
      <c r="D39" s="20"/>
      <c r="E39" s="34"/>
      <c r="F39" s="35"/>
    </row>
    <row r="40" spans="1:6" ht="38.25" x14ac:dyDescent="0.2">
      <c r="A40" s="98"/>
      <c r="B40" s="39" t="s">
        <v>57</v>
      </c>
      <c r="C40" s="49"/>
      <c r="D40" s="20"/>
      <c r="E40" s="34"/>
      <c r="F40" s="35"/>
    </row>
    <row r="41" spans="1:6" ht="14.25" x14ac:dyDescent="0.2">
      <c r="A41" s="98"/>
      <c r="B41" s="39"/>
      <c r="C41" s="49">
        <v>3</v>
      </c>
      <c r="D41" s="20" t="s">
        <v>37</v>
      </c>
      <c r="E41" s="44"/>
      <c r="F41" s="34">
        <f>E41*C41</f>
        <v>0</v>
      </c>
    </row>
    <row r="42" spans="1:6" x14ac:dyDescent="0.2">
      <c r="A42" s="100"/>
      <c r="B42" s="69"/>
      <c r="C42" s="50"/>
      <c r="D42" s="51"/>
      <c r="E42" s="52"/>
      <c r="F42" s="52"/>
    </row>
    <row r="43" spans="1:6" x14ac:dyDescent="0.2">
      <c r="A43" s="99"/>
      <c r="B43" s="68"/>
      <c r="C43" s="53"/>
      <c r="D43" s="47"/>
      <c r="E43" s="48"/>
      <c r="F43" s="46"/>
    </row>
    <row r="44" spans="1:6" x14ac:dyDescent="0.2">
      <c r="A44" s="98">
        <f>COUNT($A$14:A43)+1</f>
        <v>7</v>
      </c>
      <c r="B44" s="80" t="s">
        <v>58</v>
      </c>
      <c r="C44" s="49"/>
      <c r="D44" s="20"/>
      <c r="E44" s="34"/>
      <c r="F44" s="35"/>
    </row>
    <row r="45" spans="1:6" ht="63.75" x14ac:dyDescent="0.2">
      <c r="A45" s="98"/>
      <c r="B45" s="39" t="s">
        <v>59</v>
      </c>
      <c r="C45" s="49"/>
      <c r="D45" s="20"/>
      <c r="E45" s="34"/>
      <c r="F45" s="35"/>
    </row>
    <row r="46" spans="1:6" ht="14.25" x14ac:dyDescent="0.2">
      <c r="A46" s="98"/>
      <c r="B46" s="81"/>
      <c r="C46" s="49">
        <v>3</v>
      </c>
      <c r="D46" s="20" t="s">
        <v>37</v>
      </c>
      <c r="E46" s="44"/>
      <c r="F46" s="34">
        <f>E46*C46</f>
        <v>0</v>
      </c>
    </row>
    <row r="47" spans="1:6" x14ac:dyDescent="0.2">
      <c r="A47" s="100"/>
      <c r="B47" s="82"/>
      <c r="C47" s="50"/>
      <c r="D47" s="51"/>
      <c r="E47" s="52"/>
      <c r="F47" s="52"/>
    </row>
    <row r="48" spans="1:6" x14ac:dyDescent="0.2">
      <c r="A48" s="99"/>
      <c r="B48" s="83"/>
      <c r="C48" s="53"/>
      <c r="D48" s="47"/>
      <c r="E48" s="48"/>
      <c r="F48" s="48"/>
    </row>
    <row r="49" spans="1:6" x14ac:dyDescent="0.2">
      <c r="A49" s="98">
        <f>COUNT($A$14:A48)+1</f>
        <v>8</v>
      </c>
      <c r="B49" s="84" t="s">
        <v>60</v>
      </c>
      <c r="C49" s="49"/>
      <c r="D49" s="20"/>
      <c r="E49" s="34"/>
      <c r="F49" s="34"/>
    </row>
    <row r="50" spans="1:6" ht="63.75" x14ac:dyDescent="0.2">
      <c r="A50" s="98"/>
      <c r="B50" s="39" t="s">
        <v>61</v>
      </c>
      <c r="C50" s="49"/>
      <c r="D50" s="20"/>
      <c r="E50" s="34"/>
      <c r="F50" s="34"/>
    </row>
    <row r="51" spans="1:6" ht="14.25" x14ac:dyDescent="0.2">
      <c r="A51" s="98"/>
      <c r="B51" s="81"/>
      <c r="C51" s="49">
        <v>3</v>
      </c>
      <c r="D51" s="20" t="s">
        <v>37</v>
      </c>
      <c r="E51" s="44"/>
      <c r="F51" s="34">
        <f>E51*C51</f>
        <v>0</v>
      </c>
    </row>
    <row r="52" spans="1:6" x14ac:dyDescent="0.2">
      <c r="A52" s="100"/>
      <c r="B52" s="82"/>
      <c r="C52" s="50"/>
      <c r="D52" s="51"/>
      <c r="E52" s="52"/>
      <c r="F52" s="52"/>
    </row>
    <row r="53" spans="1:6" x14ac:dyDescent="0.2">
      <c r="A53" s="105"/>
      <c r="B53" s="68"/>
      <c r="C53" s="53"/>
      <c r="D53" s="47"/>
      <c r="E53" s="48"/>
      <c r="F53" s="46"/>
    </row>
    <row r="54" spans="1:6" x14ac:dyDescent="0.2">
      <c r="A54" s="98">
        <f>COUNT($A$14:A53)+1</f>
        <v>9</v>
      </c>
      <c r="B54" s="38" t="s">
        <v>12</v>
      </c>
      <c r="C54" s="49"/>
      <c r="D54" s="20"/>
      <c r="E54" s="34"/>
      <c r="F54" s="35"/>
    </row>
    <row r="55" spans="1:6" ht="38.25" x14ac:dyDescent="0.2">
      <c r="A55" s="103"/>
      <c r="B55" s="39" t="s">
        <v>14</v>
      </c>
      <c r="C55" s="49"/>
      <c r="D55" s="20"/>
      <c r="E55" s="34"/>
      <c r="F55" s="35"/>
    </row>
    <row r="56" spans="1:6" ht="14.25" x14ac:dyDescent="0.2">
      <c r="A56" s="103"/>
      <c r="B56" s="39"/>
      <c r="C56" s="49">
        <v>2</v>
      </c>
      <c r="D56" s="20" t="s">
        <v>43</v>
      </c>
      <c r="E56" s="44"/>
      <c r="F56" s="34">
        <f>C56*E56</f>
        <v>0</v>
      </c>
    </row>
    <row r="57" spans="1:6" x14ac:dyDescent="0.2">
      <c r="A57" s="104"/>
      <c r="B57" s="69"/>
      <c r="C57" s="50"/>
      <c r="D57" s="51"/>
      <c r="E57" s="52"/>
      <c r="F57" s="52"/>
    </row>
    <row r="58" spans="1:6" x14ac:dyDescent="0.2">
      <c r="A58" s="105"/>
      <c r="B58" s="68"/>
      <c r="C58" s="53"/>
      <c r="D58" s="47"/>
      <c r="E58" s="48"/>
      <c r="F58" s="46"/>
    </row>
    <row r="59" spans="1:6" x14ac:dyDescent="0.2">
      <c r="A59" s="98">
        <f>COUNT($A$14:A58)+1</f>
        <v>10</v>
      </c>
      <c r="B59" s="38" t="s">
        <v>13</v>
      </c>
      <c r="C59" s="49"/>
      <c r="D59" s="20"/>
      <c r="E59" s="34"/>
      <c r="F59" s="35"/>
    </row>
    <row r="60" spans="1:6" ht="38.25" x14ac:dyDescent="0.2">
      <c r="A60" s="103"/>
      <c r="B60" s="39" t="s">
        <v>31</v>
      </c>
      <c r="C60" s="49"/>
      <c r="D60" s="20"/>
      <c r="E60" s="34"/>
      <c r="F60" s="35"/>
    </row>
    <row r="61" spans="1:6" ht="14.25" x14ac:dyDescent="0.2">
      <c r="A61" s="103"/>
      <c r="B61" s="39"/>
      <c r="C61" s="49">
        <v>8</v>
      </c>
      <c r="D61" s="20" t="s">
        <v>43</v>
      </c>
      <c r="E61" s="44"/>
      <c r="F61" s="34">
        <f>C61*E61</f>
        <v>0</v>
      </c>
    </row>
    <row r="62" spans="1:6" x14ac:dyDescent="0.2">
      <c r="A62" s="104"/>
      <c r="B62" s="69"/>
      <c r="C62" s="50"/>
      <c r="D62" s="51"/>
      <c r="E62" s="52"/>
      <c r="F62" s="52"/>
    </row>
    <row r="63" spans="1:6" ht="14.25" x14ac:dyDescent="0.2">
      <c r="A63" s="105"/>
      <c r="B63" s="88"/>
      <c r="C63" s="53"/>
      <c r="D63" s="47"/>
      <c r="E63" s="48"/>
      <c r="F63" s="46"/>
    </row>
    <row r="64" spans="1:6" x14ac:dyDescent="0.2">
      <c r="A64" s="98">
        <f>COUNT($A$14:A63)+1</f>
        <v>11</v>
      </c>
      <c r="B64" s="38" t="s">
        <v>73</v>
      </c>
      <c r="C64" s="49"/>
      <c r="D64" s="20"/>
      <c r="E64" s="34"/>
      <c r="F64" s="35"/>
    </row>
    <row r="65" spans="1:6" ht="63.75" x14ac:dyDescent="0.2">
      <c r="A65" s="103"/>
      <c r="B65" s="39" t="s">
        <v>114</v>
      </c>
      <c r="C65" s="49"/>
      <c r="D65" s="20"/>
      <c r="E65" s="34"/>
      <c r="F65" s="35"/>
    </row>
    <row r="66" spans="1:6" ht="14.25" x14ac:dyDescent="0.2">
      <c r="A66" s="103"/>
      <c r="B66" s="70"/>
      <c r="C66" s="49">
        <v>10</v>
      </c>
      <c r="D66" s="36" t="s">
        <v>43</v>
      </c>
      <c r="E66" s="44"/>
      <c r="F66" s="37">
        <f>+E66*C66</f>
        <v>0</v>
      </c>
    </row>
    <row r="67" spans="1:6" ht="14.25" x14ac:dyDescent="0.2">
      <c r="A67" s="104"/>
      <c r="B67" s="89"/>
      <c r="C67" s="50"/>
      <c r="D67" s="76"/>
      <c r="E67" s="52"/>
      <c r="F67" s="77"/>
    </row>
    <row r="68" spans="1:6" x14ac:dyDescent="0.2">
      <c r="A68" s="105"/>
      <c r="B68" s="234"/>
      <c r="C68" s="235"/>
      <c r="D68" s="236"/>
      <c r="E68" s="237"/>
      <c r="F68" s="238"/>
    </row>
    <row r="69" spans="1:6" x14ac:dyDescent="0.2">
      <c r="A69" s="98">
        <f>COUNT($A$14:A68)+1</f>
        <v>12</v>
      </c>
      <c r="B69" s="231" t="s">
        <v>163</v>
      </c>
      <c r="C69" s="227"/>
      <c r="D69" s="228"/>
      <c r="E69" s="229"/>
      <c r="F69" s="229"/>
    </row>
    <row r="70" spans="1:6" ht="25.5" x14ac:dyDescent="0.2">
      <c r="A70" s="232"/>
      <c r="B70" s="226" t="s">
        <v>164</v>
      </c>
      <c r="C70" s="227"/>
      <c r="D70" s="228"/>
      <c r="E70" s="229"/>
      <c r="F70" s="230"/>
    </row>
    <row r="71" spans="1:6" ht="14.25" x14ac:dyDescent="0.2">
      <c r="A71" s="232"/>
      <c r="B71" s="226"/>
      <c r="C71" s="227">
        <v>10</v>
      </c>
      <c r="D71" s="228" t="s">
        <v>37</v>
      </c>
      <c r="E71" s="45"/>
      <c r="F71" s="229">
        <f>C71*E71</f>
        <v>0</v>
      </c>
    </row>
    <row r="72" spans="1:6" x14ac:dyDescent="0.2">
      <c r="A72" s="104"/>
      <c r="B72" s="239"/>
      <c r="C72" s="240"/>
      <c r="D72" s="76"/>
      <c r="E72" s="77"/>
      <c r="F72" s="77"/>
    </row>
    <row r="73" spans="1:6" x14ac:dyDescent="0.2">
      <c r="A73" s="105"/>
      <c r="B73" s="74"/>
      <c r="C73" s="53"/>
      <c r="D73" s="47"/>
      <c r="E73" s="48"/>
      <c r="F73" s="48"/>
    </row>
    <row r="74" spans="1:6" x14ac:dyDescent="0.2">
      <c r="A74" s="98">
        <f>COUNT($A$14:A73)+1</f>
        <v>13</v>
      </c>
      <c r="B74" s="85" t="s">
        <v>76</v>
      </c>
      <c r="C74" s="49"/>
      <c r="D74" s="20"/>
      <c r="E74" s="34"/>
      <c r="F74" s="34"/>
    </row>
    <row r="75" spans="1:6" ht="38.25" x14ac:dyDescent="0.2">
      <c r="A75" s="103"/>
      <c r="B75" s="60" t="s">
        <v>77</v>
      </c>
      <c r="C75" s="49"/>
      <c r="D75" s="20"/>
      <c r="E75" s="34"/>
      <c r="F75" s="34"/>
    </row>
    <row r="76" spans="1:6" x14ac:dyDescent="0.2">
      <c r="A76" s="103"/>
      <c r="B76" s="71"/>
      <c r="C76" s="49">
        <v>1</v>
      </c>
      <c r="D76" s="20" t="s">
        <v>1</v>
      </c>
      <c r="E76" s="44"/>
      <c r="F76" s="34">
        <f t="shared" ref="F76" si="0">C76*E76</f>
        <v>0</v>
      </c>
    </row>
    <row r="77" spans="1:6" x14ac:dyDescent="0.2">
      <c r="A77" s="104"/>
      <c r="B77" s="91"/>
      <c r="C77" s="50"/>
      <c r="D77" s="51"/>
      <c r="E77" s="52"/>
      <c r="F77" s="52"/>
    </row>
    <row r="78" spans="1:6" x14ac:dyDescent="0.2">
      <c r="A78" s="105"/>
      <c r="B78" s="74"/>
      <c r="C78" s="53"/>
      <c r="D78" s="47"/>
      <c r="E78" s="48"/>
      <c r="F78" s="48"/>
    </row>
    <row r="79" spans="1:6" x14ac:dyDescent="0.2">
      <c r="A79" s="98">
        <f>COUNT($A$14:A78)+1</f>
        <v>14</v>
      </c>
      <c r="B79" s="38" t="s">
        <v>18</v>
      </c>
      <c r="C79" s="49"/>
      <c r="D79" s="20"/>
      <c r="E79" s="34"/>
      <c r="F79" s="34"/>
    </row>
    <row r="80" spans="1:6" x14ac:dyDescent="0.2">
      <c r="A80" s="103"/>
      <c r="B80" s="39" t="s">
        <v>17</v>
      </c>
      <c r="C80" s="49"/>
      <c r="D80" s="20"/>
      <c r="E80" s="34"/>
      <c r="F80" s="35"/>
    </row>
    <row r="81" spans="1:6" ht="14.25" x14ac:dyDescent="0.2">
      <c r="A81" s="103"/>
      <c r="B81" s="39"/>
      <c r="C81" s="49">
        <v>3</v>
      </c>
      <c r="D81" s="20" t="s">
        <v>43</v>
      </c>
      <c r="E81" s="44"/>
      <c r="F81" s="34">
        <f>C81*E81</f>
        <v>0</v>
      </c>
    </row>
    <row r="82" spans="1:6" x14ac:dyDescent="0.2">
      <c r="A82" s="104"/>
      <c r="B82" s="69"/>
      <c r="C82" s="50"/>
      <c r="D82" s="51"/>
      <c r="E82" s="52"/>
      <c r="F82" s="52"/>
    </row>
    <row r="83" spans="1:6" x14ac:dyDescent="0.2">
      <c r="A83" s="105"/>
      <c r="B83" s="68"/>
      <c r="C83" s="53"/>
      <c r="D83" s="47"/>
      <c r="E83" s="48"/>
      <c r="F83" s="48"/>
    </row>
    <row r="84" spans="1:6" x14ac:dyDescent="0.2">
      <c r="A84" s="98">
        <f>COUNT($A$14:A83)+1</f>
        <v>15</v>
      </c>
      <c r="B84" s="38" t="s">
        <v>78</v>
      </c>
      <c r="C84" s="49"/>
      <c r="D84" s="20"/>
      <c r="E84" s="34"/>
      <c r="F84" s="35"/>
    </row>
    <row r="85" spans="1:6" ht="38.25" x14ac:dyDescent="0.2">
      <c r="A85" s="103"/>
      <c r="B85" s="39" t="s">
        <v>96</v>
      </c>
      <c r="C85" s="49"/>
      <c r="D85" s="20"/>
      <c r="E85" s="34"/>
      <c r="F85" s="35"/>
    </row>
    <row r="86" spans="1:6" ht="14.25" x14ac:dyDescent="0.2">
      <c r="A86" s="103"/>
      <c r="B86" s="39" t="s">
        <v>32</v>
      </c>
      <c r="C86" s="49">
        <v>9</v>
      </c>
      <c r="D86" s="20" t="s">
        <v>42</v>
      </c>
      <c r="E86" s="44"/>
      <c r="F86" s="34">
        <f>C86*E86</f>
        <v>0</v>
      </c>
    </row>
    <row r="87" spans="1:6" ht="14.25" x14ac:dyDescent="0.2">
      <c r="A87" s="103"/>
      <c r="B87" s="39" t="s">
        <v>33</v>
      </c>
      <c r="C87" s="49">
        <v>1</v>
      </c>
      <c r="D87" s="20" t="s">
        <v>42</v>
      </c>
      <c r="E87" s="44"/>
      <c r="F87" s="34">
        <f>C87*E87</f>
        <v>0</v>
      </c>
    </row>
    <row r="88" spans="1:6" x14ac:dyDescent="0.2">
      <c r="A88" s="104"/>
      <c r="B88" s="69"/>
      <c r="C88" s="50"/>
      <c r="D88" s="51"/>
      <c r="E88" s="52"/>
      <c r="F88" s="52"/>
    </row>
    <row r="89" spans="1:6" x14ac:dyDescent="0.2">
      <c r="A89" s="105"/>
      <c r="B89" s="68"/>
      <c r="C89" s="53"/>
      <c r="D89" s="47"/>
      <c r="E89" s="48"/>
      <c r="F89" s="48"/>
    </row>
    <row r="90" spans="1:6" x14ac:dyDescent="0.2">
      <c r="A90" s="98">
        <f>COUNT($A$14:A89)+1</f>
        <v>16</v>
      </c>
      <c r="B90" s="38" t="s">
        <v>79</v>
      </c>
      <c r="C90" s="49"/>
      <c r="D90" s="20"/>
      <c r="E90" s="34"/>
      <c r="F90" s="34"/>
    </row>
    <row r="91" spans="1:6" ht="38.25" x14ac:dyDescent="0.2">
      <c r="A91" s="103"/>
      <c r="B91" s="39" t="s">
        <v>97</v>
      </c>
      <c r="C91" s="49"/>
      <c r="D91" s="20"/>
      <c r="E91" s="34"/>
      <c r="F91" s="34"/>
    </row>
    <row r="92" spans="1:6" ht="14.25" x14ac:dyDescent="0.2">
      <c r="A92" s="103"/>
      <c r="B92" s="39" t="s">
        <v>33</v>
      </c>
      <c r="C92" s="49">
        <v>1</v>
      </c>
      <c r="D92" s="20" t="s">
        <v>42</v>
      </c>
      <c r="E92" s="44"/>
      <c r="F92" s="34">
        <f>C92*E92</f>
        <v>0</v>
      </c>
    </row>
    <row r="93" spans="1:6" x14ac:dyDescent="0.2">
      <c r="A93" s="104"/>
      <c r="B93" s="69"/>
      <c r="C93" s="50"/>
      <c r="D93" s="51"/>
      <c r="E93" s="52"/>
      <c r="F93" s="52"/>
    </row>
    <row r="94" spans="1:6" x14ac:dyDescent="0.2">
      <c r="A94" s="105"/>
      <c r="B94" s="68"/>
      <c r="C94" s="53"/>
      <c r="D94" s="47"/>
      <c r="E94" s="48"/>
      <c r="F94" s="48"/>
    </row>
    <row r="95" spans="1:6" x14ac:dyDescent="0.2">
      <c r="A95" s="98">
        <f>COUNT($A$14:A94)+1</f>
        <v>17</v>
      </c>
      <c r="B95" s="38" t="s">
        <v>98</v>
      </c>
      <c r="C95" s="49"/>
      <c r="D95" s="20"/>
      <c r="E95" s="34"/>
      <c r="F95" s="35"/>
    </row>
    <row r="96" spans="1:6" ht="38.25" x14ac:dyDescent="0.2">
      <c r="A96" s="103"/>
      <c r="B96" s="39" t="s">
        <v>115</v>
      </c>
      <c r="C96" s="49"/>
      <c r="D96" s="20"/>
      <c r="E96" s="34"/>
      <c r="F96" s="35"/>
    </row>
    <row r="97" spans="1:6" ht="14.25" x14ac:dyDescent="0.2">
      <c r="A97" s="103"/>
      <c r="B97" s="39"/>
      <c r="C97" s="49">
        <v>1</v>
      </c>
      <c r="D97" s="20" t="s">
        <v>42</v>
      </c>
      <c r="E97" s="44"/>
      <c r="F97" s="34">
        <f>C97*E97</f>
        <v>0</v>
      </c>
    </row>
    <row r="98" spans="1:6" x14ac:dyDescent="0.2">
      <c r="A98" s="104"/>
      <c r="B98" s="69"/>
      <c r="C98" s="50"/>
      <c r="D98" s="51"/>
      <c r="E98" s="52"/>
      <c r="F98" s="52"/>
    </row>
    <row r="99" spans="1:6" x14ac:dyDescent="0.2">
      <c r="A99" s="105"/>
      <c r="B99" s="68"/>
      <c r="C99" s="53"/>
      <c r="D99" s="47"/>
      <c r="E99" s="48"/>
      <c r="F99" s="48"/>
    </row>
    <row r="100" spans="1:6" x14ac:dyDescent="0.2">
      <c r="A100" s="98">
        <f>COUNT($A$14:A99)+1</f>
        <v>18</v>
      </c>
      <c r="B100" s="61" t="s">
        <v>80</v>
      </c>
      <c r="C100" s="49"/>
      <c r="D100" s="20"/>
      <c r="E100" s="34"/>
      <c r="F100" s="34"/>
    </row>
    <row r="101" spans="1:6" ht="25.5" x14ac:dyDescent="0.2">
      <c r="A101" s="103"/>
      <c r="B101" s="39" t="s">
        <v>81</v>
      </c>
      <c r="C101" s="49"/>
      <c r="D101" s="20"/>
      <c r="E101" s="34"/>
      <c r="F101" s="34"/>
    </row>
    <row r="102" spans="1:6" ht="14.25" x14ac:dyDescent="0.2">
      <c r="A102" s="103"/>
      <c r="B102" s="39"/>
      <c r="C102" s="49">
        <v>2</v>
      </c>
      <c r="D102" s="20" t="s">
        <v>42</v>
      </c>
      <c r="E102" s="44"/>
      <c r="F102" s="34">
        <f t="shared" ref="F102" si="1">C102*E102</f>
        <v>0</v>
      </c>
    </row>
    <row r="103" spans="1:6" x14ac:dyDescent="0.2">
      <c r="A103" s="104"/>
      <c r="B103" s="69"/>
      <c r="C103" s="50"/>
      <c r="D103" s="51"/>
      <c r="E103" s="52"/>
      <c r="F103" s="52"/>
    </row>
    <row r="104" spans="1:6" x14ac:dyDescent="0.2">
      <c r="A104" s="105"/>
      <c r="B104" s="68"/>
      <c r="C104" s="53"/>
      <c r="D104" s="47"/>
      <c r="E104" s="48"/>
      <c r="F104" s="48"/>
    </row>
    <row r="105" spans="1:6" x14ac:dyDescent="0.2">
      <c r="A105" s="98">
        <f>COUNT($A$14:A104)+1</f>
        <v>19</v>
      </c>
      <c r="B105" s="38" t="s">
        <v>165</v>
      </c>
      <c r="C105" s="49"/>
      <c r="D105" s="20"/>
      <c r="E105" s="34"/>
      <c r="F105" s="34"/>
    </row>
    <row r="106" spans="1:6" ht="38.25" x14ac:dyDescent="0.2">
      <c r="A106" s="103"/>
      <c r="B106" s="39" t="s">
        <v>116</v>
      </c>
      <c r="C106" s="49"/>
      <c r="D106" s="20"/>
      <c r="E106" s="34"/>
      <c r="F106" s="34"/>
    </row>
    <row r="107" spans="1:6" ht="14.25" x14ac:dyDescent="0.2">
      <c r="A107" s="103"/>
      <c r="B107" s="39"/>
      <c r="C107" s="49">
        <v>2</v>
      </c>
      <c r="D107" s="20" t="s">
        <v>42</v>
      </c>
      <c r="E107" s="44"/>
      <c r="F107" s="34">
        <f>C107*E107</f>
        <v>0</v>
      </c>
    </row>
    <row r="108" spans="1:6" x14ac:dyDescent="0.2">
      <c r="A108" s="104"/>
      <c r="B108" s="69"/>
      <c r="C108" s="50"/>
      <c r="D108" s="51"/>
      <c r="E108" s="52"/>
      <c r="F108" s="52"/>
    </row>
    <row r="109" spans="1:6" x14ac:dyDescent="0.2">
      <c r="A109" s="105"/>
      <c r="B109" s="68"/>
      <c r="C109" s="53"/>
      <c r="D109" s="47"/>
      <c r="E109" s="48"/>
      <c r="F109" s="48"/>
    </row>
    <row r="110" spans="1:6" x14ac:dyDescent="0.2">
      <c r="A110" s="98">
        <f>COUNT($A$14:A109)+1</f>
        <v>20</v>
      </c>
      <c r="B110" s="38" t="s">
        <v>25</v>
      </c>
      <c r="C110" s="49"/>
      <c r="D110" s="20"/>
      <c r="E110" s="34"/>
      <c r="F110" s="34"/>
    </row>
    <row r="111" spans="1:6" ht="51" x14ac:dyDescent="0.2">
      <c r="A111" s="103"/>
      <c r="B111" s="39" t="s">
        <v>146</v>
      </c>
      <c r="C111" s="49"/>
      <c r="D111" s="20"/>
      <c r="E111" s="34"/>
      <c r="F111" s="34"/>
    </row>
    <row r="112" spans="1:6" ht="14.25" x14ac:dyDescent="0.2">
      <c r="A112" s="103"/>
      <c r="B112" s="39"/>
      <c r="C112" s="49">
        <v>1</v>
      </c>
      <c r="D112" s="20" t="s">
        <v>42</v>
      </c>
      <c r="E112" s="44"/>
      <c r="F112" s="34">
        <f>C112*E112</f>
        <v>0</v>
      </c>
    </row>
    <row r="113" spans="1:6" x14ac:dyDescent="0.2">
      <c r="A113" s="104"/>
      <c r="B113" s="69"/>
      <c r="C113" s="50"/>
      <c r="D113" s="51"/>
      <c r="E113" s="52"/>
      <c r="F113" s="52"/>
    </row>
    <row r="114" spans="1:6" x14ac:dyDescent="0.2">
      <c r="A114" s="105"/>
      <c r="B114" s="68"/>
      <c r="C114" s="53"/>
      <c r="D114" s="47"/>
      <c r="E114" s="48"/>
      <c r="F114" s="48"/>
    </row>
    <row r="115" spans="1:6" x14ac:dyDescent="0.2">
      <c r="A115" s="98">
        <f>COUNT($A$14:A114)+1</f>
        <v>21</v>
      </c>
      <c r="B115" s="38" t="s">
        <v>83</v>
      </c>
      <c r="C115" s="49"/>
      <c r="D115" s="20"/>
      <c r="E115" s="34"/>
      <c r="F115" s="35"/>
    </row>
    <row r="116" spans="1:6" ht="51" x14ac:dyDescent="0.2">
      <c r="A116" s="103"/>
      <c r="B116" s="39" t="s">
        <v>105</v>
      </c>
      <c r="C116" s="49"/>
      <c r="D116" s="20"/>
      <c r="E116" s="34"/>
      <c r="F116" s="35"/>
    </row>
    <row r="117" spans="1:6" ht="14.25" x14ac:dyDescent="0.2">
      <c r="A117" s="103"/>
      <c r="B117" s="39"/>
      <c r="C117" s="49">
        <v>3</v>
      </c>
      <c r="D117" s="20" t="s">
        <v>42</v>
      </c>
      <c r="E117" s="44"/>
      <c r="F117" s="34">
        <f>C117*E117</f>
        <v>0</v>
      </c>
    </row>
    <row r="118" spans="1:6" x14ac:dyDescent="0.2">
      <c r="A118" s="104"/>
      <c r="B118" s="69"/>
      <c r="C118" s="50"/>
      <c r="D118" s="51"/>
      <c r="E118" s="52"/>
      <c r="F118" s="52"/>
    </row>
    <row r="119" spans="1:6" x14ac:dyDescent="0.2">
      <c r="A119" s="105"/>
      <c r="B119" s="68"/>
      <c r="C119" s="53"/>
      <c r="D119" s="47"/>
      <c r="E119" s="48"/>
      <c r="F119" s="48"/>
    </row>
    <row r="120" spans="1:6" x14ac:dyDescent="0.2">
      <c r="A120" s="98">
        <f>COUNT($A$14:A119)+1</f>
        <v>22</v>
      </c>
      <c r="B120" s="38" t="s">
        <v>19</v>
      </c>
      <c r="C120" s="49"/>
      <c r="D120" s="20"/>
      <c r="E120" s="34"/>
      <c r="F120" s="35"/>
    </row>
    <row r="121" spans="1:6" ht="38.25" x14ac:dyDescent="0.2">
      <c r="A121" s="103"/>
      <c r="B121" s="39" t="s">
        <v>84</v>
      </c>
      <c r="C121" s="49"/>
      <c r="D121" s="20"/>
      <c r="E121" s="34"/>
      <c r="F121" s="35"/>
    </row>
    <row r="122" spans="1:6" ht="14.25" x14ac:dyDescent="0.2">
      <c r="A122" s="103"/>
      <c r="B122" s="39"/>
      <c r="C122" s="49">
        <v>2</v>
      </c>
      <c r="D122" s="20" t="s">
        <v>42</v>
      </c>
      <c r="E122" s="44"/>
      <c r="F122" s="34">
        <f>C122*E122</f>
        <v>0</v>
      </c>
    </row>
    <row r="123" spans="1:6" x14ac:dyDescent="0.2">
      <c r="A123" s="104"/>
      <c r="B123" s="69"/>
      <c r="C123" s="50"/>
      <c r="D123" s="51"/>
      <c r="E123" s="52"/>
      <c r="F123" s="52"/>
    </row>
    <row r="124" spans="1:6" x14ac:dyDescent="0.2">
      <c r="A124" s="105"/>
      <c r="B124" s="74"/>
      <c r="C124" s="53"/>
      <c r="D124" s="92"/>
      <c r="E124" s="75"/>
      <c r="F124" s="75"/>
    </row>
    <row r="125" spans="1:6" x14ac:dyDescent="0.2">
      <c r="A125" s="98">
        <f>COUNT($A$14:A124)+1</f>
        <v>23</v>
      </c>
      <c r="B125" s="38" t="s">
        <v>21</v>
      </c>
      <c r="C125" s="49"/>
      <c r="D125" s="20"/>
      <c r="E125" s="34"/>
      <c r="F125" s="34"/>
    </row>
    <row r="126" spans="1:6" ht="25.5" x14ac:dyDescent="0.2">
      <c r="A126" s="103"/>
      <c r="B126" s="39" t="s">
        <v>20</v>
      </c>
      <c r="C126" s="49"/>
      <c r="D126" s="20"/>
      <c r="E126" s="34"/>
      <c r="F126" s="35"/>
    </row>
    <row r="127" spans="1:6" ht="14.25" x14ac:dyDescent="0.2">
      <c r="A127" s="103"/>
      <c r="B127" s="39"/>
      <c r="C127" s="49">
        <v>10</v>
      </c>
      <c r="D127" s="20" t="s">
        <v>42</v>
      </c>
      <c r="E127" s="44"/>
      <c r="F127" s="34">
        <f>C127*E127</f>
        <v>0</v>
      </c>
    </row>
    <row r="128" spans="1:6" x14ac:dyDescent="0.2">
      <c r="A128" s="104"/>
      <c r="B128" s="69"/>
      <c r="C128" s="50"/>
      <c r="D128" s="51"/>
      <c r="E128" s="52"/>
      <c r="F128" s="52"/>
    </row>
    <row r="129" spans="1:6" x14ac:dyDescent="0.2">
      <c r="A129" s="105"/>
      <c r="B129" s="68"/>
      <c r="C129" s="53"/>
      <c r="D129" s="47"/>
      <c r="E129" s="48"/>
      <c r="F129" s="48"/>
    </row>
    <row r="130" spans="1:6" x14ac:dyDescent="0.2">
      <c r="A130" s="98">
        <f>COUNT($A$14:A129)+1</f>
        <v>24</v>
      </c>
      <c r="B130" s="38" t="s">
        <v>22</v>
      </c>
      <c r="C130" s="49"/>
      <c r="D130" s="20"/>
      <c r="E130" s="34"/>
      <c r="F130" s="34"/>
    </row>
    <row r="131" spans="1:6" x14ac:dyDescent="0.2">
      <c r="A131" s="103"/>
      <c r="B131" s="39" t="s">
        <v>118</v>
      </c>
      <c r="C131" s="49"/>
      <c r="D131" s="20"/>
      <c r="E131" s="34"/>
      <c r="F131" s="35"/>
    </row>
    <row r="132" spans="1:6" ht="14.25" x14ac:dyDescent="0.2">
      <c r="A132" s="103"/>
      <c r="B132" s="39"/>
      <c r="C132" s="49">
        <v>6</v>
      </c>
      <c r="D132" s="20" t="s">
        <v>37</v>
      </c>
      <c r="E132" s="44"/>
      <c r="F132" s="34">
        <f>C132*E132</f>
        <v>0</v>
      </c>
    </row>
    <row r="133" spans="1:6" x14ac:dyDescent="0.2">
      <c r="A133" s="104"/>
      <c r="B133" s="69"/>
      <c r="C133" s="50"/>
      <c r="D133" s="51"/>
      <c r="E133" s="52"/>
      <c r="F133" s="52"/>
    </row>
    <row r="134" spans="1:6" x14ac:dyDescent="0.2">
      <c r="A134" s="102"/>
      <c r="B134" s="68"/>
      <c r="C134" s="53"/>
      <c r="D134" s="47"/>
      <c r="E134" s="48"/>
      <c r="F134" s="48"/>
    </row>
    <row r="135" spans="1:6" x14ac:dyDescent="0.2">
      <c r="A135" s="98">
        <f>COUNT($A$12:A133)+1</f>
        <v>25</v>
      </c>
      <c r="B135" s="38" t="s">
        <v>138</v>
      </c>
      <c r="C135" s="49"/>
      <c r="D135" s="20"/>
      <c r="E135" s="34"/>
      <c r="F135" s="34"/>
    </row>
    <row r="136" spans="1:6" ht="25.5" x14ac:dyDescent="0.2">
      <c r="A136" s="103"/>
      <c r="B136" s="39" t="s">
        <v>139</v>
      </c>
      <c r="C136" s="49"/>
      <c r="D136" s="20"/>
      <c r="E136" s="34"/>
      <c r="F136" s="34"/>
    </row>
    <row r="137" spans="1:6" x14ac:dyDescent="0.2">
      <c r="A137" s="103"/>
      <c r="B137" s="38"/>
      <c r="C137" s="49">
        <v>2</v>
      </c>
      <c r="D137" s="20" t="s">
        <v>1</v>
      </c>
      <c r="E137" s="44"/>
      <c r="F137" s="34">
        <f>C137*E137</f>
        <v>0</v>
      </c>
    </row>
    <row r="138" spans="1:6" x14ac:dyDescent="0.2">
      <c r="A138" s="104"/>
      <c r="B138" s="69"/>
      <c r="C138" s="50"/>
      <c r="D138" s="51"/>
      <c r="E138" s="52"/>
      <c r="F138" s="52"/>
    </row>
    <row r="139" spans="1:6" x14ac:dyDescent="0.2">
      <c r="A139" s="105"/>
      <c r="B139" s="68"/>
      <c r="C139" s="53"/>
      <c r="D139" s="47"/>
      <c r="E139" s="48"/>
      <c r="F139" s="46"/>
    </row>
    <row r="140" spans="1:6" x14ac:dyDescent="0.2">
      <c r="A140" s="98">
        <f>COUNT($A$14:A139)+1</f>
        <v>26</v>
      </c>
      <c r="B140" s="38" t="s">
        <v>23</v>
      </c>
      <c r="C140" s="49"/>
      <c r="D140" s="20"/>
      <c r="E140" s="34"/>
      <c r="F140" s="35"/>
    </row>
    <row r="141" spans="1:6" ht="38.25" x14ac:dyDescent="0.2">
      <c r="A141" s="103"/>
      <c r="B141" s="39" t="s">
        <v>91</v>
      </c>
      <c r="C141" s="49"/>
      <c r="D141" s="20"/>
      <c r="E141" s="34"/>
      <c r="F141" s="35"/>
    </row>
    <row r="142" spans="1:6" x14ac:dyDescent="0.2">
      <c r="A142" s="103"/>
      <c r="B142" s="39"/>
      <c r="C142" s="49">
        <v>1</v>
      </c>
      <c r="D142" s="20" t="s">
        <v>1</v>
      </c>
      <c r="E142" s="44"/>
      <c r="F142" s="34">
        <f>C142*E142</f>
        <v>0</v>
      </c>
    </row>
    <row r="143" spans="1:6" x14ac:dyDescent="0.2">
      <c r="A143" s="104"/>
      <c r="B143" s="69"/>
      <c r="C143" s="50"/>
      <c r="D143" s="51"/>
      <c r="E143" s="52"/>
      <c r="F143" s="52"/>
    </row>
    <row r="144" spans="1:6" x14ac:dyDescent="0.2">
      <c r="A144" s="105"/>
      <c r="B144" s="68"/>
      <c r="C144" s="53"/>
      <c r="D144" s="47"/>
      <c r="E144" s="48"/>
      <c r="F144" s="48"/>
    </row>
    <row r="145" spans="1:6" x14ac:dyDescent="0.2">
      <c r="A145" s="98">
        <f>COUNT($A$14:A144)+1</f>
        <v>27</v>
      </c>
      <c r="B145" s="38" t="s">
        <v>29</v>
      </c>
      <c r="C145" s="49"/>
      <c r="D145" s="20"/>
      <c r="E145" s="34"/>
      <c r="F145" s="35"/>
    </row>
    <row r="146" spans="1:6" x14ac:dyDescent="0.2">
      <c r="A146" s="103"/>
      <c r="B146" s="39" t="s">
        <v>30</v>
      </c>
      <c r="C146" s="49"/>
      <c r="D146" s="20"/>
      <c r="E146" s="34"/>
      <c r="F146" s="35"/>
    </row>
    <row r="147" spans="1:6" ht="14.25" x14ac:dyDescent="0.2">
      <c r="A147" s="103"/>
      <c r="B147" s="226" t="s">
        <v>155</v>
      </c>
      <c r="C147" s="49">
        <v>3</v>
      </c>
      <c r="D147" s="20" t="s">
        <v>37</v>
      </c>
      <c r="E147" s="224">
        <v>0</v>
      </c>
      <c r="F147" s="34">
        <f>C147*E147</f>
        <v>0</v>
      </c>
    </row>
    <row r="148" spans="1:6" x14ac:dyDescent="0.2">
      <c r="A148" s="104"/>
      <c r="B148" s="69"/>
      <c r="C148" s="50"/>
      <c r="D148" s="51"/>
      <c r="E148" s="52"/>
      <c r="F148" s="52"/>
    </row>
    <row r="149" spans="1:6" x14ac:dyDescent="0.2">
      <c r="A149" s="105"/>
      <c r="B149" s="74"/>
      <c r="C149" s="31"/>
      <c r="D149" s="32"/>
      <c r="E149" s="33"/>
      <c r="F149" s="31"/>
    </row>
    <row r="150" spans="1:6" x14ac:dyDescent="0.2">
      <c r="A150" s="98">
        <f>COUNT($A$14:A149)+1</f>
        <v>28</v>
      </c>
      <c r="B150" s="38" t="s">
        <v>26</v>
      </c>
      <c r="C150" s="35"/>
      <c r="D150" s="20"/>
      <c r="E150" s="62"/>
      <c r="F150" s="35"/>
    </row>
    <row r="151" spans="1:6" ht="76.5" x14ac:dyDescent="0.2">
      <c r="A151" s="101"/>
      <c r="B151" s="39" t="s">
        <v>86</v>
      </c>
      <c r="C151" s="35"/>
      <c r="D151" s="20"/>
      <c r="E151" s="34"/>
      <c r="F151" s="35"/>
    </row>
    <row r="152" spans="1:6" x14ac:dyDescent="0.2">
      <c r="A152" s="98"/>
      <c r="B152" s="143"/>
      <c r="C152" s="63"/>
      <c r="D152" s="64">
        <v>0.05</v>
      </c>
      <c r="E152" s="35"/>
      <c r="F152" s="34">
        <f>SUM(F14:F151)*D152</f>
        <v>0</v>
      </c>
    </row>
    <row r="153" spans="1:6" x14ac:dyDescent="0.2">
      <c r="A153" s="100"/>
      <c r="B153" s="93"/>
      <c r="C153" s="94"/>
      <c r="D153" s="95"/>
      <c r="E153" s="65"/>
      <c r="F153" s="52"/>
    </row>
    <row r="154" spans="1:6" x14ac:dyDescent="0.2">
      <c r="A154" s="102"/>
      <c r="B154" s="68"/>
      <c r="C154" s="46"/>
      <c r="D154" s="47"/>
      <c r="E154" s="96"/>
      <c r="F154" s="48"/>
    </row>
    <row r="155" spans="1:6" x14ac:dyDescent="0.2">
      <c r="A155" s="98">
        <f>COUNT($A$14:A154)+1</f>
        <v>29</v>
      </c>
      <c r="B155" s="38" t="s">
        <v>174</v>
      </c>
      <c r="C155" s="35"/>
      <c r="D155" s="20"/>
      <c r="E155" s="62"/>
      <c r="F155" s="34"/>
    </row>
    <row r="156" spans="1:6" ht="38.25" x14ac:dyDescent="0.2">
      <c r="A156" s="101"/>
      <c r="B156" s="39" t="s">
        <v>27</v>
      </c>
      <c r="C156" s="35"/>
      <c r="D156" s="20"/>
      <c r="E156" s="35"/>
      <c r="F156" s="34"/>
    </row>
    <row r="157" spans="1:6" x14ac:dyDescent="0.2">
      <c r="A157" s="101"/>
      <c r="B157" s="39"/>
      <c r="C157" s="63"/>
      <c r="D157" s="64">
        <v>0.05</v>
      </c>
      <c r="E157" s="35"/>
      <c r="F157" s="34">
        <f>SUM(F14:F150)*D157</f>
        <v>0</v>
      </c>
    </row>
    <row r="158" spans="1:6" x14ac:dyDescent="0.2">
      <c r="A158" s="106"/>
      <c r="B158" s="69"/>
      <c r="C158" s="65"/>
      <c r="D158" s="51"/>
      <c r="E158" s="65"/>
      <c r="F158" s="65"/>
    </row>
    <row r="159" spans="1:6" x14ac:dyDescent="0.2">
      <c r="A159" s="101"/>
      <c r="B159" s="39"/>
      <c r="C159" s="35"/>
      <c r="D159" s="20"/>
      <c r="E159" s="35"/>
      <c r="F159" s="35"/>
    </row>
    <row r="160" spans="1:6" x14ac:dyDescent="0.2">
      <c r="A160" s="98">
        <f>COUNT($A$14:A158)+1</f>
        <v>30</v>
      </c>
      <c r="B160" s="38" t="s">
        <v>87</v>
      </c>
      <c r="C160" s="35"/>
      <c r="D160" s="20"/>
      <c r="E160" s="35"/>
      <c r="F160" s="35"/>
    </row>
    <row r="161" spans="1:6" ht="38.25" x14ac:dyDescent="0.2">
      <c r="A161" s="101"/>
      <c r="B161" s="39" t="s">
        <v>28</v>
      </c>
      <c r="C161" s="63"/>
      <c r="D161" s="64">
        <v>0.1</v>
      </c>
      <c r="E161" s="35"/>
      <c r="F161" s="34">
        <f>SUM(F14:F150)*D161</f>
        <v>0</v>
      </c>
    </row>
    <row r="162" spans="1:6" x14ac:dyDescent="0.2">
      <c r="A162" s="106"/>
      <c r="B162" s="71"/>
      <c r="C162" s="35"/>
      <c r="D162" s="20"/>
      <c r="E162" s="62"/>
      <c r="F162" s="35"/>
    </row>
    <row r="163" spans="1:6" x14ac:dyDescent="0.2">
      <c r="A163" s="40"/>
      <c r="B163" s="72" t="s">
        <v>2</v>
      </c>
      <c r="C163" s="41"/>
      <c r="D163" s="42"/>
      <c r="E163" s="43" t="s">
        <v>41</v>
      </c>
      <c r="F163" s="43">
        <f>SUM(F16:F162)</f>
        <v>0</v>
      </c>
    </row>
  </sheetData>
  <sheetProtection algorithmName="SHA-512" hashValue="Rb3T9Rt4YQeVvGCmQTucli3MQBsDM/QmXBh8fjzr4/+r1JARQ2OAkZdUtxxKE9A+lTU6TO/3fJqFoJx+sbkxVQ==" saltValue="pJaVcCl+Km/ffw7Sf77Fyw==" spinCount="100000" sheet="1" objects="1" scenarios="1"/>
  <mergeCells count="2">
    <mergeCell ref="B7:F8"/>
    <mergeCell ref="B10:F11"/>
  </mergeCells>
  <pageMargins left="0.70866141732283472" right="0.40416666666666667"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rowBreaks count="4" manualBreakCount="4">
    <brk id="37" max="5" man="1"/>
    <brk id="67" max="5" man="1"/>
    <brk id="103" max="5" man="1"/>
    <brk id="138"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F217"/>
  <sheetViews>
    <sheetView topLeftCell="A93" zoomScaleNormal="100" zoomScaleSheetLayoutView="100" workbookViewId="0">
      <selection activeCell="E93" sqref="E93"/>
    </sheetView>
  </sheetViews>
  <sheetFormatPr defaultColWidth="9.140625" defaultRowHeight="12.75" x14ac:dyDescent="0.2"/>
  <cols>
    <col min="1" max="1" width="6.7109375" style="26" bestFit="1" customWidth="1"/>
    <col min="2" max="2" width="50.7109375" style="73"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c r="B1" s="66"/>
      <c r="C1" s="26"/>
      <c r="D1" s="27"/>
    </row>
    <row r="2" spans="1:6" x14ac:dyDescent="0.2">
      <c r="A2" s="25" t="s">
        <v>341</v>
      </c>
      <c r="B2" s="66" t="s">
        <v>150</v>
      </c>
      <c r="C2" s="26"/>
      <c r="D2" s="27"/>
    </row>
    <row r="3" spans="1:6" x14ac:dyDescent="0.2">
      <c r="A3" s="25"/>
      <c r="B3" s="66" t="s">
        <v>431</v>
      </c>
      <c r="C3" s="26"/>
      <c r="D3" s="27"/>
    </row>
    <row r="4" spans="1:6" ht="76.5" x14ac:dyDescent="0.2">
      <c r="A4" s="112" t="s">
        <v>0</v>
      </c>
      <c r="B4" s="113" t="s">
        <v>34</v>
      </c>
      <c r="C4" s="114" t="s">
        <v>8</v>
      </c>
      <c r="D4" s="114" t="s">
        <v>9</v>
      </c>
      <c r="E4" s="115" t="s">
        <v>38</v>
      </c>
      <c r="F4" s="115" t="s">
        <v>39</v>
      </c>
    </row>
    <row r="5" spans="1:6" x14ac:dyDescent="0.2">
      <c r="A5" s="97">
        <v>1</v>
      </c>
      <c r="B5" s="67"/>
      <c r="C5" s="31"/>
      <c r="D5" s="32"/>
      <c r="E5" s="33"/>
      <c r="F5" s="31"/>
    </row>
    <row r="6" spans="1:6" x14ac:dyDescent="0.2">
      <c r="A6" s="107"/>
      <c r="B6" s="109" t="s">
        <v>113</v>
      </c>
      <c r="C6" s="56"/>
      <c r="D6" s="54"/>
      <c r="E6" s="55"/>
      <c r="F6" s="56"/>
    </row>
    <row r="7" spans="1:6" x14ac:dyDescent="0.2">
      <c r="A7" s="107"/>
      <c r="B7" s="354" t="s">
        <v>112</v>
      </c>
      <c r="C7" s="354"/>
      <c r="D7" s="354"/>
      <c r="E7" s="354"/>
      <c r="F7" s="354"/>
    </row>
    <row r="8" spans="1:6" x14ac:dyDescent="0.2">
      <c r="A8" s="107"/>
      <c r="B8" s="354"/>
      <c r="C8" s="354"/>
      <c r="D8" s="354"/>
      <c r="E8" s="354"/>
      <c r="F8" s="354"/>
    </row>
    <row r="9" spans="1:6" x14ac:dyDescent="0.2">
      <c r="A9" s="107"/>
      <c r="B9" s="170"/>
      <c r="C9" s="170"/>
      <c r="D9" s="170"/>
      <c r="E9" s="170"/>
      <c r="F9" s="170"/>
    </row>
    <row r="10" spans="1:6" x14ac:dyDescent="0.2">
      <c r="A10" s="223"/>
      <c r="B10" s="355" t="s">
        <v>154</v>
      </c>
      <c r="C10" s="355"/>
      <c r="D10" s="355"/>
      <c r="E10" s="355"/>
      <c r="F10" s="355"/>
    </row>
    <row r="11" spans="1:6" x14ac:dyDescent="0.2">
      <c r="A11" s="223"/>
      <c r="B11" s="355"/>
      <c r="C11" s="355"/>
      <c r="D11" s="355"/>
      <c r="E11" s="355"/>
      <c r="F11" s="355"/>
    </row>
    <row r="12" spans="1:6" x14ac:dyDescent="0.2">
      <c r="A12" s="107"/>
      <c r="B12" s="108"/>
      <c r="C12" s="56"/>
      <c r="D12" s="54"/>
      <c r="E12" s="55"/>
      <c r="F12" s="56"/>
    </row>
    <row r="13" spans="1:6" x14ac:dyDescent="0.2">
      <c r="A13" s="97"/>
      <c r="B13" s="67"/>
      <c r="C13" s="31"/>
      <c r="D13" s="32"/>
      <c r="E13" s="33"/>
      <c r="F13" s="31"/>
    </row>
    <row r="14" spans="1:6" x14ac:dyDescent="0.2">
      <c r="A14" s="98">
        <f>COUNT(A5+1)</f>
        <v>1</v>
      </c>
      <c r="B14" s="38" t="s">
        <v>10</v>
      </c>
      <c r="C14" s="35"/>
      <c r="D14" s="20"/>
      <c r="E14" s="34"/>
      <c r="F14" s="34"/>
    </row>
    <row r="15" spans="1:6" ht="38.25" x14ac:dyDescent="0.2">
      <c r="A15" s="98"/>
      <c r="B15" s="39" t="s">
        <v>45</v>
      </c>
      <c r="C15" s="35"/>
      <c r="D15" s="20"/>
      <c r="E15" s="34"/>
      <c r="F15" s="34"/>
    </row>
    <row r="16" spans="1:6" ht="14.25" x14ac:dyDescent="0.2">
      <c r="A16" s="98"/>
      <c r="B16" s="226" t="s">
        <v>155</v>
      </c>
      <c r="C16" s="49">
        <v>14</v>
      </c>
      <c r="D16" s="20" t="s">
        <v>37</v>
      </c>
      <c r="E16" s="224">
        <v>0</v>
      </c>
      <c r="F16" s="34">
        <f>C16*E16</f>
        <v>0</v>
      </c>
    </row>
    <row r="17" spans="1:6" x14ac:dyDescent="0.2">
      <c r="A17" s="100"/>
      <c r="B17" s="69"/>
      <c r="C17" s="50"/>
      <c r="D17" s="51"/>
      <c r="E17" s="52"/>
      <c r="F17" s="52"/>
    </row>
    <row r="18" spans="1:6" x14ac:dyDescent="0.2">
      <c r="A18" s="225"/>
      <c r="B18" s="226"/>
      <c r="C18" s="227"/>
      <c r="D18" s="228"/>
      <c r="E18" s="229"/>
      <c r="F18" s="230"/>
    </row>
    <row r="19" spans="1:6" x14ac:dyDescent="0.2">
      <c r="A19" s="225">
        <f>COUNT($A14:A$15)+1</f>
        <v>2</v>
      </c>
      <c r="B19" s="231" t="s">
        <v>158</v>
      </c>
      <c r="C19" s="227"/>
      <c r="D19" s="228"/>
      <c r="E19" s="229"/>
      <c r="F19" s="230"/>
    </row>
    <row r="20" spans="1:6" ht="51" x14ac:dyDescent="0.2">
      <c r="A20" s="232"/>
      <c r="B20" s="226" t="s">
        <v>159</v>
      </c>
      <c r="C20" s="227"/>
      <c r="D20" s="228"/>
      <c r="E20" s="229"/>
      <c r="F20" s="230"/>
    </row>
    <row r="21" spans="1:6" x14ac:dyDescent="0.2">
      <c r="A21" s="225"/>
      <c r="B21" s="231" t="s">
        <v>156</v>
      </c>
      <c r="C21" s="227">
        <v>1</v>
      </c>
      <c r="D21" s="228" t="s">
        <v>157</v>
      </c>
      <c r="E21" s="45"/>
      <c r="F21" s="229">
        <f>C21*E21</f>
        <v>0</v>
      </c>
    </row>
    <row r="22" spans="1:6" x14ac:dyDescent="0.2">
      <c r="A22" s="225"/>
      <c r="B22" s="226"/>
      <c r="C22" s="227"/>
      <c r="D22" s="228"/>
      <c r="E22" s="229"/>
      <c r="F22" s="230"/>
    </row>
    <row r="23" spans="1:6" x14ac:dyDescent="0.2">
      <c r="A23" s="99"/>
      <c r="B23" s="68"/>
      <c r="C23" s="53"/>
      <c r="D23" s="47"/>
      <c r="E23" s="48"/>
      <c r="F23" s="46"/>
    </row>
    <row r="24" spans="1:6" x14ac:dyDescent="0.2">
      <c r="A24" s="98">
        <f>COUNT($A$14:A23)+1</f>
        <v>3</v>
      </c>
      <c r="B24" s="38" t="s">
        <v>16</v>
      </c>
      <c r="C24" s="49"/>
      <c r="D24" s="20"/>
      <c r="E24" s="34"/>
      <c r="F24" s="35"/>
    </row>
    <row r="25" spans="1:6" ht="38.25" x14ac:dyDescent="0.2">
      <c r="A25" s="98"/>
      <c r="B25" s="39" t="s">
        <v>36</v>
      </c>
      <c r="C25" s="49"/>
      <c r="D25" s="20"/>
      <c r="E25" s="34"/>
      <c r="F25" s="35"/>
    </row>
    <row r="26" spans="1:6" ht="14.25" x14ac:dyDescent="0.2">
      <c r="A26" s="98"/>
      <c r="B26" s="39"/>
      <c r="C26" s="49">
        <v>3</v>
      </c>
      <c r="D26" s="20" t="s">
        <v>37</v>
      </c>
      <c r="E26" s="44"/>
      <c r="F26" s="34">
        <f>C26*E26</f>
        <v>0</v>
      </c>
    </row>
    <row r="27" spans="1:6" x14ac:dyDescent="0.2">
      <c r="A27" s="100"/>
      <c r="B27" s="69"/>
      <c r="C27" s="50"/>
      <c r="D27" s="51"/>
      <c r="E27" s="52"/>
      <c r="F27" s="52"/>
    </row>
    <row r="28" spans="1:6" x14ac:dyDescent="0.2">
      <c r="A28" s="99"/>
      <c r="B28" s="68"/>
      <c r="C28" s="53"/>
      <c r="D28" s="47"/>
      <c r="E28" s="48"/>
      <c r="F28" s="46"/>
    </row>
    <row r="29" spans="1:6" x14ac:dyDescent="0.2">
      <c r="A29" s="98">
        <f>COUNT($A$14:A28)+1</f>
        <v>4</v>
      </c>
      <c r="B29" s="38" t="s">
        <v>48</v>
      </c>
      <c r="C29" s="49"/>
      <c r="D29" s="36"/>
      <c r="E29" s="37"/>
      <c r="F29" s="35"/>
    </row>
    <row r="30" spans="1:6" ht="51" x14ac:dyDescent="0.2">
      <c r="A30" s="98"/>
      <c r="B30" s="39" t="s">
        <v>49</v>
      </c>
      <c r="C30" s="49"/>
      <c r="D30" s="36"/>
      <c r="E30" s="37"/>
      <c r="F30" s="35"/>
    </row>
    <row r="31" spans="1:6" ht="14.25" x14ac:dyDescent="0.2">
      <c r="A31" s="98"/>
      <c r="B31" s="39"/>
      <c r="C31" s="49">
        <v>30</v>
      </c>
      <c r="D31" s="36" t="s">
        <v>43</v>
      </c>
      <c r="E31" s="45"/>
      <c r="F31" s="34">
        <f>C31*E31</f>
        <v>0</v>
      </c>
    </row>
    <row r="32" spans="1:6" x14ac:dyDescent="0.2">
      <c r="A32" s="100"/>
      <c r="B32" s="69"/>
      <c r="C32" s="50"/>
      <c r="D32" s="76"/>
      <c r="E32" s="77"/>
      <c r="F32" s="52"/>
    </row>
    <row r="33" spans="1:6" x14ac:dyDescent="0.2">
      <c r="A33" s="99"/>
      <c r="B33" s="68"/>
      <c r="C33" s="53"/>
      <c r="D33" s="47"/>
      <c r="E33" s="48"/>
      <c r="F33" s="46"/>
    </row>
    <row r="34" spans="1:6" ht="25.5" x14ac:dyDescent="0.2">
      <c r="A34" s="98">
        <f>COUNT($A$14:A33)+1</f>
        <v>5</v>
      </c>
      <c r="B34" s="38" t="s">
        <v>50</v>
      </c>
      <c r="C34" s="49"/>
      <c r="D34" s="20"/>
      <c r="E34" s="34"/>
      <c r="F34" s="35"/>
    </row>
    <row r="35" spans="1:6" ht="51" x14ac:dyDescent="0.2">
      <c r="A35" s="98"/>
      <c r="B35" s="39" t="s">
        <v>51</v>
      </c>
      <c r="C35" s="49"/>
      <c r="D35" s="20"/>
      <c r="E35" s="34"/>
      <c r="F35" s="35"/>
    </row>
    <row r="36" spans="1:6" ht="14.25" x14ac:dyDescent="0.2">
      <c r="A36" s="98"/>
      <c r="B36" s="39"/>
      <c r="C36" s="49">
        <v>30</v>
      </c>
      <c r="D36" s="36" t="s">
        <v>43</v>
      </c>
      <c r="E36" s="45"/>
      <c r="F36" s="34">
        <f>C36*E36</f>
        <v>0</v>
      </c>
    </row>
    <row r="37" spans="1:6" x14ac:dyDescent="0.2">
      <c r="A37" s="100"/>
      <c r="B37" s="69"/>
      <c r="C37" s="50"/>
      <c r="D37" s="76"/>
      <c r="E37" s="77"/>
      <c r="F37" s="52"/>
    </row>
    <row r="38" spans="1:6" x14ac:dyDescent="0.2">
      <c r="A38" s="99"/>
      <c r="B38" s="68"/>
      <c r="C38" s="53"/>
      <c r="D38" s="47"/>
      <c r="E38" s="48"/>
      <c r="F38" s="48"/>
    </row>
    <row r="39" spans="1:6" x14ac:dyDescent="0.2">
      <c r="A39" s="98">
        <f>COUNT($A$14:A37)+1</f>
        <v>6</v>
      </c>
      <c r="B39" s="61" t="s">
        <v>56</v>
      </c>
      <c r="C39" s="49"/>
      <c r="D39" s="20"/>
      <c r="E39" s="34"/>
      <c r="F39" s="35"/>
    </row>
    <row r="40" spans="1:6" ht="38.25" x14ac:dyDescent="0.2">
      <c r="A40" s="98"/>
      <c r="B40" s="39" t="s">
        <v>57</v>
      </c>
      <c r="C40" s="49"/>
      <c r="D40" s="20"/>
      <c r="E40" s="34"/>
      <c r="F40" s="35"/>
    </row>
    <row r="41" spans="1:6" ht="14.25" x14ac:dyDescent="0.2">
      <c r="A41" s="98"/>
      <c r="B41" s="39"/>
      <c r="C41" s="49">
        <v>5</v>
      </c>
      <c r="D41" s="20" t="s">
        <v>37</v>
      </c>
      <c r="E41" s="44"/>
      <c r="F41" s="34">
        <f>E41*C41</f>
        <v>0</v>
      </c>
    </row>
    <row r="42" spans="1:6" x14ac:dyDescent="0.2">
      <c r="A42" s="100"/>
      <c r="B42" s="69"/>
      <c r="C42" s="50"/>
      <c r="D42" s="51"/>
      <c r="E42" s="52"/>
      <c r="F42" s="52"/>
    </row>
    <row r="43" spans="1:6" x14ac:dyDescent="0.2">
      <c r="A43" s="99"/>
      <c r="B43" s="68"/>
      <c r="C43" s="53"/>
      <c r="D43" s="47"/>
      <c r="E43" s="48"/>
      <c r="F43" s="46"/>
    </row>
    <row r="44" spans="1:6" x14ac:dyDescent="0.2">
      <c r="A44" s="98">
        <f>COUNT($A$14:A43)+1</f>
        <v>7</v>
      </c>
      <c r="B44" s="80" t="s">
        <v>58</v>
      </c>
      <c r="C44" s="49"/>
      <c r="D44" s="20"/>
      <c r="E44" s="34"/>
      <c r="F44" s="35"/>
    </row>
    <row r="45" spans="1:6" ht="63.75" x14ac:dyDescent="0.2">
      <c r="A45" s="98"/>
      <c r="B45" s="39" t="s">
        <v>59</v>
      </c>
      <c r="C45" s="49"/>
      <c r="D45" s="20"/>
      <c r="E45" s="34"/>
      <c r="F45" s="35"/>
    </row>
    <row r="46" spans="1:6" ht="14.25" x14ac:dyDescent="0.2">
      <c r="A46" s="98"/>
      <c r="B46" s="81"/>
      <c r="C46" s="49">
        <v>25</v>
      </c>
      <c r="D46" s="20" t="s">
        <v>37</v>
      </c>
      <c r="E46" s="44"/>
      <c r="F46" s="34">
        <f>E46*C46</f>
        <v>0</v>
      </c>
    </row>
    <row r="47" spans="1:6" x14ac:dyDescent="0.2">
      <c r="A47" s="100"/>
      <c r="B47" s="82"/>
      <c r="C47" s="50"/>
      <c r="D47" s="51"/>
      <c r="E47" s="52"/>
      <c r="F47" s="52"/>
    </row>
    <row r="48" spans="1:6" x14ac:dyDescent="0.2">
      <c r="A48" s="99"/>
      <c r="B48" s="83"/>
      <c r="C48" s="53"/>
      <c r="D48" s="47"/>
      <c r="E48" s="48"/>
      <c r="F48" s="48"/>
    </row>
    <row r="49" spans="1:6" x14ac:dyDescent="0.2">
      <c r="A49" s="98">
        <f>COUNT($A$14:A48)+1</f>
        <v>8</v>
      </c>
      <c r="B49" s="84" t="s">
        <v>60</v>
      </c>
      <c r="C49" s="49"/>
      <c r="D49" s="20"/>
      <c r="E49" s="34"/>
      <c r="F49" s="34"/>
    </row>
    <row r="50" spans="1:6" ht="63.75" x14ac:dyDescent="0.2">
      <c r="A50" s="98"/>
      <c r="B50" s="39" t="s">
        <v>61</v>
      </c>
      <c r="C50" s="49"/>
      <c r="D50" s="20"/>
      <c r="E50" s="34"/>
      <c r="F50" s="34"/>
    </row>
    <row r="51" spans="1:6" ht="14.25" x14ac:dyDescent="0.2">
      <c r="A51" s="98"/>
      <c r="B51" s="81"/>
      <c r="C51" s="49">
        <v>5</v>
      </c>
      <c r="D51" s="20" t="s">
        <v>37</v>
      </c>
      <c r="E51" s="44"/>
      <c r="F51" s="34">
        <f>E51*C51</f>
        <v>0</v>
      </c>
    </row>
    <row r="52" spans="1:6" x14ac:dyDescent="0.2">
      <c r="A52" s="100"/>
      <c r="B52" s="82"/>
      <c r="C52" s="50"/>
      <c r="D52" s="51"/>
      <c r="E52" s="52"/>
      <c r="F52" s="52"/>
    </row>
    <row r="53" spans="1:6" x14ac:dyDescent="0.2">
      <c r="A53" s="105"/>
      <c r="B53" s="68"/>
      <c r="C53" s="53"/>
      <c r="D53" s="47"/>
      <c r="E53" s="48"/>
      <c r="F53" s="48"/>
    </row>
    <row r="54" spans="1:6" x14ac:dyDescent="0.2">
      <c r="A54" s="98">
        <f>COUNT($A$14:A53)+1</f>
        <v>9</v>
      </c>
      <c r="B54" s="86" t="s">
        <v>64</v>
      </c>
      <c r="C54" s="49"/>
      <c r="D54" s="20"/>
      <c r="E54" s="34"/>
      <c r="F54" s="34"/>
    </row>
    <row r="55" spans="1:6" ht="25.5" x14ac:dyDescent="0.2">
      <c r="A55" s="103"/>
      <c r="B55" s="39" t="s">
        <v>65</v>
      </c>
      <c r="C55" s="49"/>
      <c r="D55" s="20"/>
      <c r="E55" s="34"/>
      <c r="F55" s="34"/>
    </row>
    <row r="56" spans="1:6" x14ac:dyDescent="0.2">
      <c r="A56" s="103"/>
      <c r="B56" s="86" t="s">
        <v>162</v>
      </c>
      <c r="C56" s="49">
        <v>1</v>
      </c>
      <c r="D56" s="20" t="s">
        <v>1</v>
      </c>
      <c r="E56" s="44"/>
      <c r="F56" s="34">
        <f>+E56*C56</f>
        <v>0</v>
      </c>
    </row>
    <row r="57" spans="1:6" x14ac:dyDescent="0.2">
      <c r="A57" s="104"/>
      <c r="B57" s="87"/>
      <c r="C57" s="50"/>
      <c r="D57" s="51"/>
      <c r="E57" s="52"/>
      <c r="F57" s="52"/>
    </row>
    <row r="58" spans="1:6" x14ac:dyDescent="0.2">
      <c r="A58" s="105"/>
      <c r="B58" s="68"/>
      <c r="C58" s="53"/>
      <c r="D58" s="47"/>
      <c r="E58" s="48"/>
      <c r="F58" s="46"/>
    </row>
    <row r="59" spans="1:6" x14ac:dyDescent="0.2">
      <c r="A59" s="98">
        <f>COUNT($A$14:A58)+1</f>
        <v>10</v>
      </c>
      <c r="B59" s="38" t="s">
        <v>12</v>
      </c>
      <c r="C59" s="49"/>
      <c r="D59" s="20"/>
      <c r="E59" s="34"/>
      <c r="F59" s="35"/>
    </row>
    <row r="60" spans="1:6" ht="38.25" x14ac:dyDescent="0.2">
      <c r="A60" s="103"/>
      <c r="B60" s="39" t="s">
        <v>14</v>
      </c>
      <c r="C60" s="49"/>
      <c r="D60" s="20"/>
      <c r="E60" s="34"/>
      <c r="F60" s="35"/>
    </row>
    <row r="61" spans="1:6" ht="14.25" x14ac:dyDescent="0.2">
      <c r="A61" s="103"/>
      <c r="B61" s="39"/>
      <c r="C61" s="49">
        <v>10</v>
      </c>
      <c r="D61" s="20" t="s">
        <v>43</v>
      </c>
      <c r="E61" s="44"/>
      <c r="F61" s="34">
        <f>C61*E61</f>
        <v>0</v>
      </c>
    </row>
    <row r="62" spans="1:6" x14ac:dyDescent="0.2">
      <c r="A62" s="104"/>
      <c r="B62" s="69"/>
      <c r="C62" s="50"/>
      <c r="D62" s="51"/>
      <c r="E62" s="52"/>
      <c r="F62" s="52"/>
    </row>
    <row r="63" spans="1:6" x14ac:dyDescent="0.2">
      <c r="A63" s="105"/>
      <c r="B63" s="68"/>
      <c r="C63" s="53"/>
      <c r="D63" s="47"/>
      <c r="E63" s="48"/>
      <c r="F63" s="46"/>
    </row>
    <row r="64" spans="1:6" x14ac:dyDescent="0.2">
      <c r="A64" s="98">
        <f>COUNT($A$14:A63)+1</f>
        <v>11</v>
      </c>
      <c r="B64" s="38" t="s">
        <v>13</v>
      </c>
      <c r="C64" s="49"/>
      <c r="D64" s="20"/>
      <c r="E64" s="34"/>
      <c r="F64" s="35"/>
    </row>
    <row r="65" spans="1:6" ht="38.25" x14ac:dyDescent="0.2">
      <c r="A65" s="103"/>
      <c r="B65" s="39" t="s">
        <v>31</v>
      </c>
      <c r="C65" s="49"/>
      <c r="D65" s="20"/>
      <c r="E65" s="34"/>
      <c r="F65" s="35"/>
    </row>
    <row r="66" spans="1:6" ht="14.25" x14ac:dyDescent="0.2">
      <c r="A66" s="103"/>
      <c r="B66" s="39"/>
      <c r="C66" s="49">
        <v>35</v>
      </c>
      <c r="D66" s="20" t="s">
        <v>43</v>
      </c>
      <c r="E66" s="44"/>
      <c r="F66" s="34">
        <f>C66*E66</f>
        <v>0</v>
      </c>
    </row>
    <row r="67" spans="1:6" x14ac:dyDescent="0.2">
      <c r="A67" s="104"/>
      <c r="B67" s="69"/>
      <c r="C67" s="50"/>
      <c r="D67" s="51"/>
      <c r="E67" s="52"/>
      <c r="F67" s="52"/>
    </row>
    <row r="68" spans="1:6" x14ac:dyDescent="0.2">
      <c r="A68" s="102"/>
      <c r="B68" s="68"/>
      <c r="C68" s="53"/>
      <c r="D68" s="47"/>
      <c r="E68" s="48"/>
      <c r="F68" s="46"/>
    </row>
    <row r="69" spans="1:6" x14ac:dyDescent="0.2">
      <c r="A69" s="98">
        <f>COUNT($A$14:A68)+1</f>
        <v>12</v>
      </c>
      <c r="B69" s="38" t="s">
        <v>66</v>
      </c>
      <c r="C69" s="49"/>
      <c r="D69" s="20"/>
      <c r="E69" s="34"/>
      <c r="F69" s="34"/>
    </row>
    <row r="70" spans="1:6" ht="38.25" x14ac:dyDescent="0.2">
      <c r="A70" s="101"/>
      <c r="B70" s="39" t="s">
        <v>67</v>
      </c>
      <c r="C70" s="49"/>
      <c r="D70" s="20"/>
      <c r="E70" s="34"/>
      <c r="F70" s="34"/>
    </row>
    <row r="71" spans="1:6" x14ac:dyDescent="0.2">
      <c r="A71" s="101"/>
      <c r="B71" s="39"/>
      <c r="C71" s="49">
        <v>0.5</v>
      </c>
      <c r="D71" s="20" t="s">
        <v>35</v>
      </c>
      <c r="E71" s="44"/>
      <c r="F71" s="34">
        <f>C71*E71</f>
        <v>0</v>
      </c>
    </row>
    <row r="72" spans="1:6" x14ac:dyDescent="0.2">
      <c r="A72" s="106"/>
      <c r="B72" s="69"/>
      <c r="C72" s="50"/>
      <c r="D72" s="51"/>
      <c r="E72" s="52"/>
      <c r="F72" s="52"/>
    </row>
    <row r="73" spans="1:6" x14ac:dyDescent="0.2">
      <c r="A73" s="102"/>
      <c r="B73" s="68"/>
      <c r="C73" s="53"/>
      <c r="D73" s="47"/>
      <c r="E73" s="48"/>
      <c r="F73" s="48"/>
    </row>
    <row r="74" spans="1:6" x14ac:dyDescent="0.2">
      <c r="A74" s="98">
        <f>COUNT($A$14:A73)+1</f>
        <v>13</v>
      </c>
      <c r="B74" s="38" t="s">
        <v>68</v>
      </c>
      <c r="C74" s="49"/>
      <c r="D74" s="20"/>
      <c r="E74" s="34"/>
      <c r="F74" s="34"/>
    </row>
    <row r="75" spans="1:6" ht="25.5" x14ac:dyDescent="0.2">
      <c r="A75" s="101"/>
      <c r="B75" s="39" t="s">
        <v>69</v>
      </c>
      <c r="C75" s="49"/>
      <c r="D75" s="20"/>
      <c r="E75" s="34"/>
      <c r="F75" s="34"/>
    </row>
    <row r="76" spans="1:6" ht="14.25" x14ac:dyDescent="0.2">
      <c r="A76" s="101"/>
      <c r="B76" s="39"/>
      <c r="C76" s="49">
        <v>3</v>
      </c>
      <c r="D76" s="20" t="s">
        <v>37</v>
      </c>
      <c r="E76" s="44"/>
      <c r="F76" s="34">
        <f>C76*E76</f>
        <v>0</v>
      </c>
    </row>
    <row r="77" spans="1:6" x14ac:dyDescent="0.2">
      <c r="A77" s="106"/>
      <c r="B77" s="69"/>
      <c r="C77" s="50"/>
      <c r="D77" s="51"/>
      <c r="E77" s="52"/>
      <c r="F77" s="52"/>
    </row>
    <row r="78" spans="1:6" x14ac:dyDescent="0.2">
      <c r="A78" s="105"/>
      <c r="B78" s="68"/>
      <c r="C78" s="53"/>
      <c r="D78" s="47"/>
      <c r="E78" s="48"/>
      <c r="F78" s="46"/>
    </row>
    <row r="79" spans="1:6" x14ac:dyDescent="0.2">
      <c r="A79" s="98">
        <f>COUNT($A$14:A78)+1</f>
        <v>14</v>
      </c>
      <c r="B79" s="38" t="s">
        <v>70</v>
      </c>
      <c r="C79" s="49"/>
      <c r="D79" s="20"/>
      <c r="E79" s="34"/>
      <c r="F79" s="35"/>
    </row>
    <row r="80" spans="1:6" ht="63.75" x14ac:dyDescent="0.2">
      <c r="A80" s="103"/>
      <c r="B80" s="39" t="s">
        <v>89</v>
      </c>
      <c r="C80" s="49"/>
      <c r="D80" s="20"/>
      <c r="E80" s="34"/>
      <c r="F80" s="35"/>
    </row>
    <row r="81" spans="1:6" x14ac:dyDescent="0.2">
      <c r="A81" s="103"/>
      <c r="B81" s="38" t="s">
        <v>71</v>
      </c>
      <c r="C81" s="49"/>
      <c r="D81" s="20"/>
      <c r="E81" s="34"/>
      <c r="F81" s="35"/>
    </row>
    <row r="82" spans="1:6" ht="25.5" x14ac:dyDescent="0.2">
      <c r="A82" s="103"/>
      <c r="B82" s="39" t="s">
        <v>72</v>
      </c>
      <c r="C82" s="49">
        <v>4</v>
      </c>
      <c r="D82" s="36" t="s">
        <v>43</v>
      </c>
      <c r="E82" s="45"/>
      <c r="F82" s="37">
        <f>C82*E82</f>
        <v>0</v>
      </c>
    </row>
    <row r="83" spans="1:6" ht="25.5" x14ac:dyDescent="0.2">
      <c r="A83" s="103"/>
      <c r="B83" s="39" t="s">
        <v>90</v>
      </c>
      <c r="C83" s="49">
        <v>4</v>
      </c>
      <c r="D83" s="36" t="s">
        <v>43</v>
      </c>
      <c r="E83" s="45"/>
      <c r="F83" s="37">
        <f>C83*E83</f>
        <v>0</v>
      </c>
    </row>
    <row r="84" spans="1:6" x14ac:dyDescent="0.2">
      <c r="A84" s="104"/>
      <c r="B84" s="69"/>
      <c r="C84" s="50"/>
      <c r="D84" s="76"/>
      <c r="E84" s="77"/>
      <c r="F84" s="77"/>
    </row>
    <row r="85" spans="1:6" ht="14.25" x14ac:dyDescent="0.2">
      <c r="A85" s="105"/>
      <c r="B85" s="88"/>
      <c r="C85" s="53"/>
      <c r="D85" s="47"/>
      <c r="E85" s="48"/>
      <c r="F85" s="46"/>
    </row>
    <row r="86" spans="1:6" x14ac:dyDescent="0.2">
      <c r="A86" s="98">
        <f>COUNT($A$14:A85)+1</f>
        <v>15</v>
      </c>
      <c r="B86" s="38" t="s">
        <v>73</v>
      </c>
      <c r="C86" s="49"/>
      <c r="D86" s="20"/>
      <c r="E86" s="34"/>
      <c r="F86" s="35"/>
    </row>
    <row r="87" spans="1:6" ht="63.75" x14ac:dyDescent="0.2">
      <c r="A87" s="103"/>
      <c r="B87" s="39" t="s">
        <v>114</v>
      </c>
      <c r="C87" s="49"/>
      <c r="D87" s="20"/>
      <c r="E87" s="34"/>
      <c r="F87" s="35"/>
    </row>
    <row r="88" spans="1:6" ht="14.25" x14ac:dyDescent="0.2">
      <c r="A88" s="103"/>
      <c r="B88" s="70"/>
      <c r="C88" s="49">
        <v>45</v>
      </c>
      <c r="D88" s="36" t="s">
        <v>43</v>
      </c>
      <c r="E88" s="44"/>
      <c r="F88" s="37">
        <f>+E88*C88</f>
        <v>0</v>
      </c>
    </row>
    <row r="89" spans="1:6" ht="14.25" x14ac:dyDescent="0.2">
      <c r="A89" s="104"/>
      <c r="B89" s="89"/>
      <c r="C89" s="50"/>
      <c r="D89" s="76"/>
      <c r="E89" s="52"/>
      <c r="F89" s="77"/>
    </row>
    <row r="90" spans="1:6" x14ac:dyDescent="0.2">
      <c r="A90" s="105"/>
      <c r="B90" s="234"/>
      <c r="C90" s="235"/>
      <c r="D90" s="236"/>
      <c r="E90" s="237"/>
      <c r="F90" s="238"/>
    </row>
    <row r="91" spans="1:6" x14ac:dyDescent="0.2">
      <c r="A91" s="98">
        <f>COUNT($A$14:A90)+1</f>
        <v>16</v>
      </c>
      <c r="B91" s="231" t="s">
        <v>163</v>
      </c>
      <c r="C91" s="227"/>
      <c r="D91" s="228"/>
      <c r="E91" s="229"/>
      <c r="F91" s="229"/>
    </row>
    <row r="92" spans="1:6" ht="25.5" x14ac:dyDescent="0.2">
      <c r="A92" s="232"/>
      <c r="B92" s="226" t="s">
        <v>164</v>
      </c>
      <c r="C92" s="227"/>
      <c r="D92" s="228"/>
      <c r="E92" s="229"/>
      <c r="F92" s="230"/>
    </row>
    <row r="93" spans="1:6" ht="14.25" x14ac:dyDescent="0.2">
      <c r="A93" s="232"/>
      <c r="B93" s="226"/>
      <c r="C93" s="227">
        <v>3</v>
      </c>
      <c r="D93" s="228" t="s">
        <v>37</v>
      </c>
      <c r="E93" s="45"/>
      <c r="F93" s="229">
        <f>C93*E93</f>
        <v>0</v>
      </c>
    </row>
    <row r="94" spans="1:6" x14ac:dyDescent="0.2">
      <c r="A94" s="104"/>
      <c r="B94" s="239"/>
      <c r="C94" s="240"/>
      <c r="D94" s="76"/>
      <c r="E94" s="77"/>
      <c r="F94" s="77"/>
    </row>
    <row r="95" spans="1:6" x14ac:dyDescent="0.2">
      <c r="A95" s="105"/>
      <c r="B95" s="74"/>
      <c r="C95" s="53"/>
      <c r="D95" s="47"/>
      <c r="E95" s="48"/>
      <c r="F95" s="48"/>
    </row>
    <row r="96" spans="1:6" x14ac:dyDescent="0.2">
      <c r="A96" s="98">
        <f>COUNT($A$14:A95)+1</f>
        <v>17</v>
      </c>
      <c r="B96" s="85" t="s">
        <v>76</v>
      </c>
      <c r="C96" s="49"/>
      <c r="D96" s="20"/>
      <c r="E96" s="34"/>
      <c r="F96" s="34"/>
    </row>
    <row r="97" spans="1:6" ht="38.25" x14ac:dyDescent="0.2">
      <c r="A97" s="103"/>
      <c r="B97" s="60" t="s">
        <v>77</v>
      </c>
      <c r="C97" s="49"/>
      <c r="D97" s="20"/>
      <c r="E97" s="34"/>
      <c r="F97" s="34"/>
    </row>
    <row r="98" spans="1:6" x14ac:dyDescent="0.2">
      <c r="A98" s="103"/>
      <c r="B98" s="71"/>
      <c r="C98" s="49">
        <v>1</v>
      </c>
      <c r="D98" s="20" t="s">
        <v>1</v>
      </c>
      <c r="E98" s="44"/>
      <c r="F98" s="34">
        <f t="shared" ref="F98" si="0">C98*E98</f>
        <v>0</v>
      </c>
    </row>
    <row r="99" spans="1:6" x14ac:dyDescent="0.2">
      <c r="A99" s="104"/>
      <c r="B99" s="91"/>
      <c r="C99" s="50"/>
      <c r="D99" s="51"/>
      <c r="E99" s="52"/>
      <c r="F99" s="52"/>
    </row>
    <row r="100" spans="1:6" x14ac:dyDescent="0.2">
      <c r="A100" s="105"/>
      <c r="B100" s="74"/>
      <c r="C100" s="53"/>
      <c r="D100" s="47"/>
      <c r="E100" s="48"/>
      <c r="F100" s="48"/>
    </row>
    <row r="101" spans="1:6" x14ac:dyDescent="0.2">
      <c r="A101" s="98">
        <f>COUNT($A$14:A100)+1</f>
        <v>18</v>
      </c>
      <c r="B101" s="38" t="s">
        <v>18</v>
      </c>
      <c r="C101" s="49"/>
      <c r="D101" s="20"/>
      <c r="E101" s="34"/>
      <c r="F101" s="34"/>
    </row>
    <row r="102" spans="1:6" x14ac:dyDescent="0.2">
      <c r="A102" s="103"/>
      <c r="B102" s="39" t="s">
        <v>17</v>
      </c>
      <c r="C102" s="49"/>
      <c r="D102" s="20"/>
      <c r="E102" s="34"/>
      <c r="F102" s="35"/>
    </row>
    <row r="103" spans="1:6" ht="14.25" x14ac:dyDescent="0.2">
      <c r="A103" s="103"/>
      <c r="B103" s="39"/>
      <c r="C103" s="49">
        <v>16</v>
      </c>
      <c r="D103" s="20" t="s">
        <v>43</v>
      </c>
      <c r="E103" s="44"/>
      <c r="F103" s="34">
        <f>C103*E103</f>
        <v>0</v>
      </c>
    </row>
    <row r="104" spans="1:6" x14ac:dyDescent="0.2">
      <c r="A104" s="104"/>
      <c r="B104" s="69"/>
      <c r="C104" s="50"/>
      <c r="D104" s="51"/>
      <c r="E104" s="52"/>
      <c r="F104" s="52"/>
    </row>
    <row r="105" spans="1:6" x14ac:dyDescent="0.2">
      <c r="A105" s="105"/>
      <c r="B105" s="68"/>
      <c r="C105" s="53"/>
      <c r="D105" s="47"/>
      <c r="E105" s="48"/>
      <c r="F105" s="48"/>
    </row>
    <row r="106" spans="1:6" x14ac:dyDescent="0.2">
      <c r="A106" s="98">
        <f>COUNT($A$14:A105)+1</f>
        <v>19</v>
      </c>
      <c r="B106" s="38" t="s">
        <v>78</v>
      </c>
      <c r="C106" s="49"/>
      <c r="D106" s="20"/>
      <c r="E106" s="34"/>
      <c r="F106" s="35"/>
    </row>
    <row r="107" spans="1:6" ht="38.25" x14ac:dyDescent="0.2">
      <c r="A107" s="103"/>
      <c r="B107" s="39" t="s">
        <v>96</v>
      </c>
      <c r="C107" s="49"/>
      <c r="D107" s="20"/>
      <c r="E107" s="34"/>
      <c r="F107" s="35"/>
    </row>
    <row r="108" spans="1:6" ht="14.25" x14ac:dyDescent="0.2">
      <c r="A108" s="103"/>
      <c r="B108" s="39" t="s">
        <v>32</v>
      </c>
      <c r="C108" s="49">
        <v>40</v>
      </c>
      <c r="D108" s="20" t="s">
        <v>42</v>
      </c>
      <c r="E108" s="44"/>
      <c r="F108" s="34">
        <f>C108*E108</f>
        <v>0</v>
      </c>
    </row>
    <row r="109" spans="1:6" ht="14.25" x14ac:dyDescent="0.2">
      <c r="A109" s="103"/>
      <c r="B109" s="39" t="s">
        <v>33</v>
      </c>
      <c r="C109" s="49">
        <v>5</v>
      </c>
      <c r="D109" s="20" t="s">
        <v>42</v>
      </c>
      <c r="E109" s="44"/>
      <c r="F109" s="34">
        <f>C109*E109</f>
        <v>0</v>
      </c>
    </row>
    <row r="110" spans="1:6" x14ac:dyDescent="0.2">
      <c r="A110" s="104"/>
      <c r="B110" s="69"/>
      <c r="C110" s="50"/>
      <c r="D110" s="51"/>
      <c r="E110" s="52"/>
      <c r="F110" s="52"/>
    </row>
    <row r="111" spans="1:6" x14ac:dyDescent="0.2">
      <c r="A111" s="105"/>
      <c r="B111" s="68"/>
      <c r="C111" s="53"/>
      <c r="D111" s="47"/>
      <c r="E111" s="48"/>
      <c r="F111" s="48"/>
    </row>
    <row r="112" spans="1:6" x14ac:dyDescent="0.2">
      <c r="A112" s="98">
        <f>COUNT($A$14:A111)+1</f>
        <v>20</v>
      </c>
      <c r="B112" s="38" t="s">
        <v>79</v>
      </c>
      <c r="C112" s="49"/>
      <c r="D112" s="20"/>
      <c r="E112" s="34"/>
      <c r="F112" s="34"/>
    </row>
    <row r="113" spans="1:6" ht="38.25" x14ac:dyDescent="0.2">
      <c r="A113" s="103"/>
      <c r="B113" s="39" t="s">
        <v>97</v>
      </c>
      <c r="C113" s="49"/>
      <c r="D113" s="20"/>
      <c r="E113" s="34"/>
      <c r="F113" s="34"/>
    </row>
    <row r="114" spans="1:6" ht="14.25" x14ac:dyDescent="0.2">
      <c r="A114" s="103"/>
      <c r="B114" s="39" t="s">
        <v>32</v>
      </c>
      <c r="C114" s="49">
        <v>2</v>
      </c>
      <c r="D114" s="20" t="s">
        <v>42</v>
      </c>
      <c r="E114" s="44"/>
      <c r="F114" s="34">
        <f>C114*E114</f>
        <v>0</v>
      </c>
    </row>
    <row r="115" spans="1:6" ht="14.25" x14ac:dyDescent="0.2">
      <c r="A115" s="103"/>
      <c r="B115" s="39" t="s">
        <v>33</v>
      </c>
      <c r="C115" s="49">
        <v>1</v>
      </c>
      <c r="D115" s="20" t="s">
        <v>42</v>
      </c>
      <c r="E115" s="44"/>
      <c r="F115" s="34">
        <f>C115*E115</f>
        <v>0</v>
      </c>
    </row>
    <row r="116" spans="1:6" x14ac:dyDescent="0.2">
      <c r="A116" s="104"/>
      <c r="B116" s="69"/>
      <c r="C116" s="50"/>
      <c r="D116" s="51"/>
      <c r="E116" s="52"/>
      <c r="F116" s="52"/>
    </row>
    <row r="117" spans="1:6" x14ac:dyDescent="0.2">
      <c r="A117" s="102"/>
      <c r="B117" s="68"/>
      <c r="C117" s="53"/>
      <c r="D117" s="47"/>
      <c r="E117" s="48"/>
      <c r="F117" s="48"/>
    </row>
    <row r="118" spans="1:6" x14ac:dyDescent="0.2">
      <c r="A118" s="98">
        <f>COUNT($A$14:A117)+1</f>
        <v>21</v>
      </c>
      <c r="B118" s="38" t="s">
        <v>98</v>
      </c>
      <c r="C118" s="49"/>
      <c r="D118" s="20"/>
      <c r="E118" s="34"/>
      <c r="F118" s="35"/>
    </row>
    <row r="119" spans="1:6" ht="38.25" x14ac:dyDescent="0.2">
      <c r="A119" s="103"/>
      <c r="B119" s="39" t="s">
        <v>115</v>
      </c>
      <c r="C119" s="49"/>
      <c r="D119" s="20"/>
      <c r="E119" s="34"/>
      <c r="F119" s="35"/>
    </row>
    <row r="120" spans="1:6" ht="14.25" x14ac:dyDescent="0.2">
      <c r="A120" s="103"/>
      <c r="B120" s="39"/>
      <c r="C120" s="49">
        <v>2</v>
      </c>
      <c r="D120" s="20" t="s">
        <v>42</v>
      </c>
      <c r="E120" s="44"/>
      <c r="F120" s="34">
        <f>C120*E120</f>
        <v>0</v>
      </c>
    </row>
    <row r="121" spans="1:6" x14ac:dyDescent="0.2">
      <c r="A121" s="104"/>
      <c r="B121" s="69"/>
      <c r="C121" s="50"/>
      <c r="D121" s="51"/>
      <c r="E121" s="52"/>
      <c r="F121" s="52"/>
    </row>
    <row r="122" spans="1:6" x14ac:dyDescent="0.2">
      <c r="A122" s="105"/>
      <c r="B122" s="68"/>
      <c r="C122" s="53"/>
      <c r="D122" s="47"/>
      <c r="E122" s="48"/>
      <c r="F122" s="48"/>
    </row>
    <row r="123" spans="1:6" x14ac:dyDescent="0.2">
      <c r="A123" s="98">
        <f>COUNT($A$14:A122)+1</f>
        <v>22</v>
      </c>
      <c r="B123" s="61" t="s">
        <v>80</v>
      </c>
      <c r="C123" s="49"/>
      <c r="D123" s="20"/>
      <c r="E123" s="34"/>
      <c r="F123" s="34"/>
    </row>
    <row r="124" spans="1:6" ht="25.5" x14ac:dyDescent="0.2">
      <c r="A124" s="103"/>
      <c r="B124" s="39" t="s">
        <v>81</v>
      </c>
      <c r="C124" s="49"/>
      <c r="D124" s="20"/>
      <c r="E124" s="34"/>
      <c r="F124" s="34"/>
    </row>
    <row r="125" spans="1:6" ht="14.25" x14ac:dyDescent="0.2">
      <c r="A125" s="103"/>
      <c r="B125" s="39"/>
      <c r="C125" s="49">
        <v>5</v>
      </c>
      <c r="D125" s="20" t="s">
        <v>42</v>
      </c>
      <c r="E125" s="44"/>
      <c r="F125" s="34">
        <f t="shared" ref="F125" si="1">C125*E125</f>
        <v>0</v>
      </c>
    </row>
    <row r="126" spans="1:6" x14ac:dyDescent="0.2">
      <c r="A126" s="104"/>
      <c r="B126" s="69"/>
      <c r="C126" s="50"/>
      <c r="D126" s="51"/>
      <c r="E126" s="52"/>
      <c r="F126" s="52"/>
    </row>
    <row r="127" spans="1:6" x14ac:dyDescent="0.2">
      <c r="A127" s="105"/>
      <c r="B127" s="68"/>
      <c r="C127" s="53"/>
      <c r="D127" s="47"/>
      <c r="E127" s="48"/>
      <c r="F127" s="48"/>
    </row>
    <row r="128" spans="1:6" x14ac:dyDescent="0.2">
      <c r="A128" s="98">
        <f>COUNT($A$14:A127)+1</f>
        <v>23</v>
      </c>
      <c r="B128" s="38" t="s">
        <v>165</v>
      </c>
      <c r="C128" s="49"/>
      <c r="D128" s="20"/>
      <c r="E128" s="34"/>
      <c r="F128" s="34"/>
    </row>
    <row r="129" spans="1:6" ht="38.25" x14ac:dyDescent="0.2">
      <c r="A129" s="103"/>
      <c r="B129" s="39" t="s">
        <v>116</v>
      </c>
      <c r="C129" s="49"/>
      <c r="D129" s="20"/>
      <c r="E129" s="34"/>
      <c r="F129" s="34"/>
    </row>
    <row r="130" spans="1:6" ht="14.25" x14ac:dyDescent="0.2">
      <c r="A130" s="103"/>
      <c r="B130" s="39"/>
      <c r="C130" s="49">
        <v>8</v>
      </c>
      <c r="D130" s="20" t="s">
        <v>42</v>
      </c>
      <c r="E130" s="44"/>
      <c r="F130" s="34">
        <f>C130*E130</f>
        <v>0</v>
      </c>
    </row>
    <row r="131" spans="1:6" x14ac:dyDescent="0.2">
      <c r="A131" s="104"/>
      <c r="B131" s="69"/>
      <c r="C131" s="50"/>
      <c r="D131" s="51"/>
      <c r="E131" s="52"/>
      <c r="F131" s="52"/>
    </row>
    <row r="132" spans="1:6" x14ac:dyDescent="0.2">
      <c r="A132" s="105"/>
      <c r="B132" s="68"/>
      <c r="C132" s="53"/>
      <c r="D132" s="47"/>
      <c r="E132" s="48"/>
      <c r="F132" s="48"/>
    </row>
    <row r="133" spans="1:6" x14ac:dyDescent="0.2">
      <c r="A133" s="98">
        <f>COUNT($A$14:A132)+1</f>
        <v>24</v>
      </c>
      <c r="B133" s="38" t="s">
        <v>25</v>
      </c>
      <c r="C133" s="49"/>
      <c r="D133" s="20"/>
      <c r="E133" s="34"/>
      <c r="F133" s="34"/>
    </row>
    <row r="134" spans="1:6" ht="51" x14ac:dyDescent="0.2">
      <c r="A134" s="103"/>
      <c r="B134" s="39" t="s">
        <v>146</v>
      </c>
      <c r="C134" s="49"/>
      <c r="D134" s="20"/>
      <c r="E134" s="34"/>
      <c r="F134" s="34"/>
    </row>
    <row r="135" spans="1:6" ht="14.25" x14ac:dyDescent="0.2">
      <c r="A135" s="103"/>
      <c r="B135" s="39"/>
      <c r="C135" s="49">
        <v>5</v>
      </c>
      <c r="D135" s="20" t="s">
        <v>42</v>
      </c>
      <c r="E135" s="44"/>
      <c r="F135" s="34">
        <f>C135*E135</f>
        <v>0</v>
      </c>
    </row>
    <row r="136" spans="1:6" x14ac:dyDescent="0.2">
      <c r="A136" s="104"/>
      <c r="B136" s="69"/>
      <c r="C136" s="50"/>
      <c r="D136" s="51"/>
      <c r="E136" s="52"/>
      <c r="F136" s="52"/>
    </row>
    <row r="137" spans="1:6" x14ac:dyDescent="0.2">
      <c r="A137" s="105"/>
      <c r="B137" s="68"/>
      <c r="C137" s="53"/>
      <c r="D137" s="47"/>
      <c r="E137" s="48"/>
      <c r="F137" s="48"/>
    </row>
    <row r="138" spans="1:6" x14ac:dyDescent="0.2">
      <c r="A138" s="98">
        <f>COUNT($A$14:A137)+1</f>
        <v>25</v>
      </c>
      <c r="B138" s="38" t="s">
        <v>82</v>
      </c>
      <c r="C138" s="49"/>
      <c r="D138" s="20"/>
      <c r="E138" s="34"/>
      <c r="F138" s="34"/>
    </row>
    <row r="139" spans="1:6" ht="63.75" x14ac:dyDescent="0.2">
      <c r="A139" s="103"/>
      <c r="B139" s="39" t="s">
        <v>104</v>
      </c>
      <c r="C139" s="49"/>
      <c r="D139" s="20"/>
      <c r="E139" s="34"/>
      <c r="F139" s="34"/>
    </row>
    <row r="140" spans="1:6" ht="14.25" x14ac:dyDescent="0.2">
      <c r="A140" s="103"/>
      <c r="B140" s="39"/>
      <c r="C140" s="49">
        <v>5</v>
      </c>
      <c r="D140" s="20" t="s">
        <v>42</v>
      </c>
      <c r="E140" s="44"/>
      <c r="F140" s="34">
        <f>C140*E140</f>
        <v>0</v>
      </c>
    </row>
    <row r="141" spans="1:6" x14ac:dyDescent="0.2">
      <c r="A141" s="104"/>
      <c r="B141" s="69"/>
      <c r="C141" s="50"/>
      <c r="D141" s="51"/>
      <c r="E141" s="52"/>
      <c r="F141" s="52"/>
    </row>
    <row r="142" spans="1:6" x14ac:dyDescent="0.2">
      <c r="A142" s="105"/>
      <c r="B142" s="68"/>
      <c r="C142" s="53"/>
      <c r="D142" s="47"/>
      <c r="E142" s="48"/>
      <c r="F142" s="48"/>
    </row>
    <row r="143" spans="1:6" x14ac:dyDescent="0.2">
      <c r="A143" s="98">
        <f>COUNT($A$14:A142)+1</f>
        <v>26</v>
      </c>
      <c r="B143" s="38" t="s">
        <v>83</v>
      </c>
      <c r="C143" s="49"/>
      <c r="D143" s="20"/>
      <c r="E143" s="34"/>
      <c r="F143" s="35"/>
    </row>
    <row r="144" spans="1:6" ht="51" x14ac:dyDescent="0.2">
      <c r="A144" s="103"/>
      <c r="B144" s="39" t="s">
        <v>105</v>
      </c>
      <c r="C144" s="49"/>
      <c r="D144" s="20"/>
      <c r="E144" s="34"/>
      <c r="F144" s="35"/>
    </row>
    <row r="145" spans="1:6" ht="14.25" x14ac:dyDescent="0.2">
      <c r="A145" s="103"/>
      <c r="B145" s="39"/>
      <c r="C145" s="49">
        <v>20</v>
      </c>
      <c r="D145" s="20" t="s">
        <v>42</v>
      </c>
      <c r="E145" s="44"/>
      <c r="F145" s="34">
        <f>C145*E145</f>
        <v>0</v>
      </c>
    </row>
    <row r="146" spans="1:6" x14ac:dyDescent="0.2">
      <c r="A146" s="104"/>
      <c r="B146" s="69"/>
      <c r="C146" s="50"/>
      <c r="D146" s="51"/>
      <c r="E146" s="52"/>
      <c r="F146" s="52"/>
    </row>
    <row r="147" spans="1:6" x14ac:dyDescent="0.2">
      <c r="A147" s="105"/>
      <c r="B147" s="68"/>
      <c r="C147" s="53"/>
      <c r="D147" s="47"/>
      <c r="E147" s="48"/>
      <c r="F147" s="48"/>
    </row>
    <row r="148" spans="1:6" x14ac:dyDescent="0.2">
      <c r="A148" s="98">
        <f>COUNT($A$14:A147)+1</f>
        <v>27</v>
      </c>
      <c r="B148" s="38" t="s">
        <v>19</v>
      </c>
      <c r="C148" s="49"/>
      <c r="D148" s="20"/>
      <c r="E148" s="34"/>
      <c r="F148" s="35"/>
    </row>
    <row r="149" spans="1:6" ht="38.25" x14ac:dyDescent="0.2">
      <c r="A149" s="103"/>
      <c r="B149" s="39" t="s">
        <v>84</v>
      </c>
      <c r="C149" s="49"/>
      <c r="D149" s="20"/>
      <c r="E149" s="34"/>
      <c r="F149" s="35"/>
    </row>
    <row r="150" spans="1:6" ht="14.25" x14ac:dyDescent="0.2">
      <c r="A150" s="103"/>
      <c r="B150" s="39"/>
      <c r="C150" s="49">
        <v>5</v>
      </c>
      <c r="D150" s="20" t="s">
        <v>42</v>
      </c>
      <c r="E150" s="44"/>
      <c r="F150" s="34">
        <f>C150*E150</f>
        <v>0</v>
      </c>
    </row>
    <row r="151" spans="1:6" x14ac:dyDescent="0.2">
      <c r="A151" s="104"/>
      <c r="B151" s="69"/>
      <c r="C151" s="50"/>
      <c r="D151" s="51"/>
      <c r="E151" s="52"/>
      <c r="F151" s="52"/>
    </row>
    <row r="152" spans="1:6" x14ac:dyDescent="0.2">
      <c r="A152" s="105"/>
      <c r="B152" s="74"/>
      <c r="C152" s="53"/>
      <c r="D152" s="92"/>
      <c r="E152" s="75"/>
      <c r="F152" s="75"/>
    </row>
    <row r="153" spans="1:6" x14ac:dyDescent="0.2">
      <c r="A153" s="98">
        <f>COUNT($A$14:A152)+1</f>
        <v>28</v>
      </c>
      <c r="B153" s="38" t="s">
        <v>21</v>
      </c>
      <c r="C153" s="49"/>
      <c r="D153" s="20"/>
      <c r="E153" s="34"/>
      <c r="F153" s="34"/>
    </row>
    <row r="154" spans="1:6" ht="25.5" x14ac:dyDescent="0.2">
      <c r="A154" s="103"/>
      <c r="B154" s="39" t="s">
        <v>20</v>
      </c>
      <c r="C154" s="49"/>
      <c r="D154" s="20"/>
      <c r="E154" s="34"/>
      <c r="F154" s="35"/>
    </row>
    <row r="155" spans="1:6" ht="14.25" x14ac:dyDescent="0.2">
      <c r="A155" s="103"/>
      <c r="B155" s="39"/>
      <c r="C155" s="49">
        <v>55</v>
      </c>
      <c r="D155" s="20" t="s">
        <v>42</v>
      </c>
      <c r="E155" s="44"/>
      <c r="F155" s="34">
        <f>C155*E155</f>
        <v>0</v>
      </c>
    </row>
    <row r="156" spans="1:6" x14ac:dyDescent="0.2">
      <c r="A156" s="104"/>
      <c r="B156" s="69"/>
      <c r="C156" s="50"/>
      <c r="D156" s="51"/>
      <c r="E156" s="52"/>
      <c r="F156" s="52"/>
    </row>
    <row r="157" spans="1:6" x14ac:dyDescent="0.2">
      <c r="A157" s="105"/>
      <c r="B157" s="68"/>
      <c r="C157" s="53"/>
      <c r="D157" s="47"/>
      <c r="E157" s="48"/>
      <c r="F157" s="48"/>
    </row>
    <row r="158" spans="1:6" x14ac:dyDescent="0.2">
      <c r="A158" s="98">
        <f>COUNT($A$14:A157)+1</f>
        <v>29</v>
      </c>
      <c r="B158" s="38" t="s">
        <v>22</v>
      </c>
      <c r="C158" s="49"/>
      <c r="D158" s="20"/>
      <c r="E158" s="34"/>
      <c r="F158" s="34"/>
    </row>
    <row r="159" spans="1:6" x14ac:dyDescent="0.2">
      <c r="A159" s="103"/>
      <c r="B159" s="39" t="s">
        <v>118</v>
      </c>
      <c r="C159" s="49"/>
      <c r="D159" s="20"/>
      <c r="E159" s="34"/>
      <c r="F159" s="35"/>
    </row>
    <row r="160" spans="1:6" ht="14.25" x14ac:dyDescent="0.2">
      <c r="A160" s="103"/>
      <c r="B160" s="39"/>
      <c r="C160" s="49">
        <v>28</v>
      </c>
      <c r="D160" s="20" t="s">
        <v>37</v>
      </c>
      <c r="E160" s="44"/>
      <c r="F160" s="34">
        <f>C160*E160</f>
        <v>0</v>
      </c>
    </row>
    <row r="161" spans="1:6" x14ac:dyDescent="0.2">
      <c r="A161" s="104"/>
      <c r="B161" s="69"/>
      <c r="C161" s="50"/>
      <c r="D161" s="51"/>
      <c r="E161" s="52"/>
      <c r="F161" s="52"/>
    </row>
    <row r="162" spans="1:6" x14ac:dyDescent="0.2">
      <c r="A162" s="102"/>
      <c r="B162" s="68"/>
      <c r="C162" s="53"/>
      <c r="D162" s="47"/>
      <c r="E162" s="48"/>
      <c r="F162" s="48"/>
    </row>
    <row r="163" spans="1:6" x14ac:dyDescent="0.2">
      <c r="A163" s="98">
        <f>COUNT($A$14:A162)+1</f>
        <v>30</v>
      </c>
      <c r="B163" s="38" t="s">
        <v>119</v>
      </c>
      <c r="C163" s="49"/>
      <c r="D163" s="20"/>
      <c r="E163" s="34"/>
      <c r="F163" s="34"/>
    </row>
    <row r="164" spans="1:6" ht="76.5" x14ac:dyDescent="0.2">
      <c r="A164" s="101"/>
      <c r="B164" s="39" t="s">
        <v>120</v>
      </c>
      <c r="C164" s="49"/>
      <c r="D164" s="20"/>
      <c r="E164" s="34"/>
      <c r="F164" s="34"/>
    </row>
    <row r="165" spans="1:6" x14ac:dyDescent="0.2">
      <c r="A165" s="101"/>
      <c r="B165" s="38" t="s">
        <v>176</v>
      </c>
      <c r="C165" s="49"/>
      <c r="D165" s="20"/>
      <c r="E165" s="34"/>
      <c r="F165" s="34"/>
    </row>
    <row r="166" spans="1:6" ht="14.25" x14ac:dyDescent="0.2">
      <c r="A166" s="101"/>
      <c r="B166" s="38" t="s">
        <v>175</v>
      </c>
      <c r="C166" s="49">
        <v>1</v>
      </c>
      <c r="D166" s="20" t="s">
        <v>37</v>
      </c>
      <c r="E166" s="44"/>
      <c r="F166" s="34">
        <f t="shared" ref="F166" si="2">C166*E166</f>
        <v>0</v>
      </c>
    </row>
    <row r="167" spans="1:6" x14ac:dyDescent="0.2">
      <c r="A167" s="104"/>
      <c r="B167" s="69"/>
      <c r="C167" s="50"/>
      <c r="D167" s="51"/>
      <c r="E167" s="52"/>
      <c r="F167" s="52"/>
    </row>
    <row r="168" spans="1:6" x14ac:dyDescent="0.2">
      <c r="A168" s="105"/>
      <c r="B168" s="234"/>
      <c r="C168" s="235"/>
      <c r="D168" s="236"/>
      <c r="E168" s="237"/>
      <c r="F168" s="237"/>
    </row>
    <row r="169" spans="1:6" x14ac:dyDescent="0.2">
      <c r="A169" s="225">
        <f>COUNT($A$11:A168)+1</f>
        <v>31</v>
      </c>
      <c r="B169" s="231" t="s">
        <v>171</v>
      </c>
      <c r="C169" s="227"/>
      <c r="D169" s="228"/>
      <c r="E169" s="229"/>
      <c r="F169" s="229"/>
    </row>
    <row r="170" spans="1:6" ht="331.5" x14ac:dyDescent="0.2">
      <c r="A170" s="232"/>
      <c r="B170" s="226" t="s">
        <v>182</v>
      </c>
      <c r="C170" s="227"/>
      <c r="D170" s="228"/>
      <c r="E170" s="229"/>
      <c r="F170" s="229"/>
    </row>
    <row r="171" spans="1:6" ht="25.5" x14ac:dyDescent="0.2">
      <c r="A171" s="232"/>
      <c r="B171" s="38" t="s">
        <v>180</v>
      </c>
      <c r="C171" s="227">
        <v>1</v>
      </c>
      <c r="D171" s="228" t="s">
        <v>1</v>
      </c>
      <c r="E171" s="45"/>
      <c r="F171" s="229">
        <f>C171*E171</f>
        <v>0</v>
      </c>
    </row>
    <row r="172" spans="1:6" x14ac:dyDescent="0.2">
      <c r="A172" s="104"/>
      <c r="B172" s="239"/>
      <c r="C172" s="240"/>
      <c r="D172" s="76"/>
      <c r="E172" s="77"/>
      <c r="F172" s="77"/>
    </row>
    <row r="173" spans="1:6" x14ac:dyDescent="0.2">
      <c r="A173" s="102"/>
      <c r="B173" s="68"/>
      <c r="C173" s="53"/>
      <c r="D173" s="47"/>
      <c r="E173" s="48"/>
      <c r="F173" s="48"/>
    </row>
    <row r="174" spans="1:6" x14ac:dyDescent="0.2">
      <c r="A174" s="98">
        <f>COUNT($A$12:A172)+1</f>
        <v>32</v>
      </c>
      <c r="B174" s="38" t="s">
        <v>138</v>
      </c>
      <c r="C174" s="49"/>
      <c r="D174" s="20"/>
      <c r="E174" s="34"/>
      <c r="F174" s="34"/>
    </row>
    <row r="175" spans="1:6" ht="25.5" x14ac:dyDescent="0.2">
      <c r="A175" s="103"/>
      <c r="B175" s="39" t="s">
        <v>139</v>
      </c>
      <c r="C175" s="49"/>
      <c r="D175" s="20"/>
      <c r="E175" s="34"/>
      <c r="F175" s="34"/>
    </row>
    <row r="176" spans="1:6" x14ac:dyDescent="0.2">
      <c r="A176" s="103"/>
      <c r="B176" s="38"/>
      <c r="C176" s="49">
        <v>8</v>
      </c>
      <c r="D176" s="20" t="s">
        <v>1</v>
      </c>
      <c r="E176" s="44"/>
      <c r="F176" s="34">
        <f>C176*E176</f>
        <v>0</v>
      </c>
    </row>
    <row r="177" spans="1:6" x14ac:dyDescent="0.2">
      <c r="A177" s="104"/>
      <c r="B177" s="69"/>
      <c r="C177" s="50"/>
      <c r="D177" s="51"/>
      <c r="E177" s="52"/>
      <c r="F177" s="52"/>
    </row>
    <row r="178" spans="1:6" x14ac:dyDescent="0.2">
      <c r="A178" s="102"/>
      <c r="B178" s="68"/>
      <c r="C178" s="53"/>
      <c r="D178" s="47"/>
      <c r="E178" s="48"/>
      <c r="F178" s="48"/>
    </row>
    <row r="179" spans="1:6" x14ac:dyDescent="0.2">
      <c r="A179" s="98">
        <f>COUNT($A$12:A178)+1</f>
        <v>33</v>
      </c>
      <c r="B179" s="38" t="s">
        <v>140</v>
      </c>
      <c r="C179" s="49"/>
      <c r="D179" s="20"/>
      <c r="E179" s="34"/>
      <c r="F179" s="34"/>
    </row>
    <row r="180" spans="1:6" ht="51" x14ac:dyDescent="0.2">
      <c r="A180" s="101"/>
      <c r="B180" s="39" t="s">
        <v>173</v>
      </c>
      <c r="C180" s="49"/>
      <c r="D180" s="20"/>
      <c r="E180" s="34"/>
      <c r="F180" s="34"/>
    </row>
    <row r="181" spans="1:6" ht="14.25" x14ac:dyDescent="0.2">
      <c r="A181" s="101"/>
      <c r="B181" s="38"/>
      <c r="C181" s="49">
        <v>8</v>
      </c>
      <c r="D181" s="20" t="s">
        <v>37</v>
      </c>
      <c r="E181" s="44"/>
      <c r="F181" s="34">
        <f>C181*E181</f>
        <v>0</v>
      </c>
    </row>
    <row r="182" spans="1:6" x14ac:dyDescent="0.2">
      <c r="A182" s="106"/>
      <c r="B182" s="69"/>
      <c r="C182" s="50"/>
      <c r="D182" s="51"/>
      <c r="E182" s="52"/>
      <c r="F182" s="52"/>
    </row>
    <row r="183" spans="1:6" x14ac:dyDescent="0.2">
      <c r="A183" s="102"/>
      <c r="B183" s="68"/>
      <c r="C183" s="53"/>
      <c r="D183" s="47"/>
      <c r="E183" s="48"/>
      <c r="F183" s="48"/>
    </row>
    <row r="184" spans="1:6" x14ac:dyDescent="0.2">
      <c r="A184" s="98">
        <f>COUNT($A$12:A183)+1</f>
        <v>34</v>
      </c>
      <c r="B184" s="38" t="s">
        <v>142</v>
      </c>
      <c r="C184" s="49"/>
      <c r="D184" s="20"/>
      <c r="E184" s="34"/>
      <c r="F184" s="34"/>
    </row>
    <row r="185" spans="1:6" ht="25.5" x14ac:dyDescent="0.2">
      <c r="A185" s="101"/>
      <c r="B185" s="39" t="s">
        <v>143</v>
      </c>
      <c r="C185" s="49"/>
      <c r="D185" s="20"/>
      <c r="E185" s="34"/>
      <c r="F185" s="34"/>
    </row>
    <row r="186" spans="1:6" ht="14.25" x14ac:dyDescent="0.2">
      <c r="A186" s="101"/>
      <c r="B186" s="38"/>
      <c r="C186" s="49">
        <v>5</v>
      </c>
      <c r="D186" s="20" t="s">
        <v>37</v>
      </c>
      <c r="E186" s="44"/>
      <c r="F186" s="34">
        <f>C186*E186</f>
        <v>0</v>
      </c>
    </row>
    <row r="187" spans="1:6" x14ac:dyDescent="0.2">
      <c r="A187" s="106"/>
      <c r="B187" s="69"/>
      <c r="C187" s="50"/>
      <c r="D187" s="51"/>
      <c r="E187" s="52"/>
      <c r="F187" s="52"/>
    </row>
    <row r="188" spans="1:6" x14ac:dyDescent="0.2">
      <c r="A188" s="102"/>
      <c r="B188" s="68"/>
      <c r="C188" s="53"/>
      <c r="D188" s="47"/>
      <c r="E188" s="48"/>
      <c r="F188" s="48"/>
    </row>
    <row r="189" spans="1:6" x14ac:dyDescent="0.2">
      <c r="A189" s="98">
        <f>COUNT($A$12:A188)+1</f>
        <v>35</v>
      </c>
      <c r="B189" s="38" t="s">
        <v>144</v>
      </c>
      <c r="C189" s="49"/>
      <c r="D189" s="20"/>
      <c r="E189" s="34"/>
      <c r="F189" s="34"/>
    </row>
    <row r="190" spans="1:6" ht="38.25" x14ac:dyDescent="0.2">
      <c r="A190" s="101"/>
      <c r="B190" s="39" t="s">
        <v>145</v>
      </c>
      <c r="C190" s="49"/>
      <c r="D190" s="20"/>
      <c r="E190" s="34"/>
      <c r="F190" s="34"/>
    </row>
    <row r="191" spans="1:6" ht="14.25" x14ac:dyDescent="0.2">
      <c r="A191" s="101"/>
      <c r="B191" s="38"/>
      <c r="C191" s="49">
        <v>0.5</v>
      </c>
      <c r="D191" s="20" t="s">
        <v>42</v>
      </c>
      <c r="E191" s="44"/>
      <c r="F191" s="34">
        <f>C191*E191</f>
        <v>0</v>
      </c>
    </row>
    <row r="192" spans="1:6" x14ac:dyDescent="0.2">
      <c r="A192" s="106"/>
      <c r="B192" s="69"/>
      <c r="C192" s="50"/>
      <c r="D192" s="51"/>
      <c r="E192" s="52"/>
      <c r="F192" s="52"/>
    </row>
    <row r="193" spans="1:6" x14ac:dyDescent="0.2">
      <c r="A193" s="105"/>
      <c r="B193" s="68"/>
      <c r="C193" s="53"/>
      <c r="D193" s="47"/>
      <c r="E193" s="48"/>
      <c r="F193" s="48"/>
    </row>
    <row r="194" spans="1:6" x14ac:dyDescent="0.2">
      <c r="A194" s="98">
        <f>COUNT($A$14:A193)+1</f>
        <v>36</v>
      </c>
      <c r="B194" s="38" t="s">
        <v>85</v>
      </c>
      <c r="C194" s="49"/>
      <c r="D194" s="20"/>
      <c r="E194" s="34"/>
      <c r="F194" s="34"/>
    </row>
    <row r="195" spans="1:6" ht="76.5" x14ac:dyDescent="0.2">
      <c r="A195" s="103"/>
      <c r="B195" s="39" t="s">
        <v>93</v>
      </c>
      <c r="C195" s="49"/>
      <c r="D195" s="20"/>
      <c r="E195" s="34"/>
      <c r="F195" s="34"/>
    </row>
    <row r="196" spans="1:6" x14ac:dyDescent="0.2">
      <c r="A196" s="103"/>
      <c r="B196" s="39"/>
      <c r="C196" s="49">
        <v>1</v>
      </c>
      <c r="D196" s="20" t="s">
        <v>1</v>
      </c>
      <c r="E196" s="44"/>
      <c r="F196" s="34">
        <f>C196*E196</f>
        <v>0</v>
      </c>
    </row>
    <row r="197" spans="1:6" x14ac:dyDescent="0.2">
      <c r="A197" s="104"/>
      <c r="B197" s="69"/>
      <c r="C197" s="50"/>
      <c r="D197" s="51"/>
      <c r="E197" s="52"/>
      <c r="F197" s="52"/>
    </row>
    <row r="198" spans="1:6" x14ac:dyDescent="0.2">
      <c r="A198" s="105"/>
      <c r="B198" s="68"/>
      <c r="C198" s="53"/>
      <c r="D198" s="47"/>
      <c r="E198" s="48"/>
      <c r="F198" s="48"/>
    </row>
    <row r="199" spans="1:6" x14ac:dyDescent="0.2">
      <c r="A199" s="98">
        <f>COUNT($A$14:A198)+1</f>
        <v>37</v>
      </c>
      <c r="B199" s="38" t="s">
        <v>29</v>
      </c>
      <c r="C199" s="49"/>
      <c r="D199" s="20"/>
      <c r="E199" s="34"/>
      <c r="F199" s="35"/>
    </row>
    <row r="200" spans="1:6" x14ac:dyDescent="0.2">
      <c r="A200" s="103"/>
      <c r="B200" s="39" t="s">
        <v>30</v>
      </c>
      <c r="C200" s="49"/>
      <c r="D200" s="20"/>
      <c r="E200" s="34"/>
      <c r="F200" s="35"/>
    </row>
    <row r="201" spans="1:6" ht="14.25" x14ac:dyDescent="0.2">
      <c r="A201" s="103"/>
      <c r="B201" s="226" t="s">
        <v>155</v>
      </c>
      <c r="C201" s="49">
        <v>14</v>
      </c>
      <c r="D201" s="20" t="s">
        <v>37</v>
      </c>
      <c r="E201" s="224">
        <v>0</v>
      </c>
      <c r="F201" s="34">
        <f>C201*E201</f>
        <v>0</v>
      </c>
    </row>
    <row r="202" spans="1:6" x14ac:dyDescent="0.2">
      <c r="A202" s="104"/>
      <c r="B202" s="69"/>
      <c r="C202" s="50"/>
      <c r="D202" s="51"/>
      <c r="E202" s="52"/>
      <c r="F202" s="52"/>
    </row>
    <row r="203" spans="1:6" x14ac:dyDescent="0.2">
      <c r="A203" s="105"/>
      <c r="B203" s="74"/>
      <c r="C203" s="31"/>
      <c r="D203" s="32"/>
      <c r="E203" s="33"/>
      <c r="F203" s="31"/>
    </row>
    <row r="204" spans="1:6" x14ac:dyDescent="0.2">
      <c r="A204" s="98">
        <f>COUNT($A$14:A203)+1</f>
        <v>38</v>
      </c>
      <c r="B204" s="38" t="s">
        <v>26</v>
      </c>
      <c r="C204" s="35"/>
      <c r="D204" s="20"/>
      <c r="E204" s="62"/>
      <c r="F204" s="35"/>
    </row>
    <row r="205" spans="1:6" ht="76.5" x14ac:dyDescent="0.2">
      <c r="A205" s="101"/>
      <c r="B205" s="39" t="s">
        <v>86</v>
      </c>
      <c r="C205" s="35"/>
      <c r="D205" s="20"/>
      <c r="E205" s="34"/>
      <c r="F205" s="35"/>
    </row>
    <row r="206" spans="1:6" x14ac:dyDescent="0.2">
      <c r="A206" s="98"/>
      <c r="B206" s="143"/>
      <c r="C206" s="63"/>
      <c r="D206" s="64">
        <v>0.05</v>
      </c>
      <c r="E206" s="35"/>
      <c r="F206" s="34">
        <f>SUM(F14:F204)*D206</f>
        <v>0</v>
      </c>
    </row>
    <row r="207" spans="1:6" x14ac:dyDescent="0.2">
      <c r="A207" s="100"/>
      <c r="B207" s="93"/>
      <c r="C207" s="94"/>
      <c r="D207" s="95"/>
      <c r="E207" s="65"/>
      <c r="F207" s="52"/>
    </row>
    <row r="208" spans="1:6" x14ac:dyDescent="0.2">
      <c r="A208" s="102"/>
      <c r="B208" s="68"/>
      <c r="C208" s="46"/>
      <c r="D208" s="47"/>
      <c r="E208" s="96"/>
      <c r="F208" s="48"/>
    </row>
    <row r="209" spans="1:6" x14ac:dyDescent="0.2">
      <c r="A209" s="98">
        <f>COUNT($A$14:A208)+1</f>
        <v>39</v>
      </c>
      <c r="B209" s="38" t="s">
        <v>174</v>
      </c>
      <c r="C209" s="35"/>
      <c r="D209" s="20"/>
      <c r="E209" s="62"/>
      <c r="F209" s="34"/>
    </row>
    <row r="210" spans="1:6" ht="38.25" x14ac:dyDescent="0.2">
      <c r="A210" s="101"/>
      <c r="B210" s="39" t="s">
        <v>27</v>
      </c>
      <c r="C210" s="35"/>
      <c r="D210" s="20"/>
      <c r="E210" s="35"/>
      <c r="F210" s="34"/>
    </row>
    <row r="211" spans="1:6" x14ac:dyDescent="0.2">
      <c r="A211" s="101"/>
      <c r="B211" s="39"/>
      <c r="C211" s="63"/>
      <c r="D211" s="64">
        <v>0.05</v>
      </c>
      <c r="E211" s="35"/>
      <c r="F211" s="34">
        <f>SUM(F14:F204)*D211</f>
        <v>0</v>
      </c>
    </row>
    <row r="212" spans="1:6" x14ac:dyDescent="0.2">
      <c r="A212" s="106"/>
      <c r="B212" s="69"/>
      <c r="C212" s="65"/>
      <c r="D212" s="51"/>
      <c r="E212" s="65"/>
      <c r="F212" s="65"/>
    </row>
    <row r="213" spans="1:6" x14ac:dyDescent="0.2">
      <c r="A213" s="101"/>
      <c r="B213" s="39"/>
      <c r="C213" s="35"/>
      <c r="D213" s="20"/>
      <c r="E213" s="35"/>
      <c r="F213" s="35"/>
    </row>
    <row r="214" spans="1:6" x14ac:dyDescent="0.2">
      <c r="A214" s="98">
        <f>COUNT($A$14:A212)+1</f>
        <v>40</v>
      </c>
      <c r="B214" s="38" t="s">
        <v>87</v>
      </c>
      <c r="C214" s="35"/>
      <c r="D214" s="20"/>
      <c r="E214" s="35"/>
      <c r="F214" s="35"/>
    </row>
    <row r="215" spans="1:6" ht="38.25" x14ac:dyDescent="0.2">
      <c r="A215" s="101"/>
      <c r="B215" s="39" t="s">
        <v>28</v>
      </c>
      <c r="C215" s="63"/>
      <c r="D215" s="64">
        <v>0.1</v>
      </c>
      <c r="E215" s="35"/>
      <c r="F215" s="34">
        <f>SUM(F14:F204)*D215</f>
        <v>0</v>
      </c>
    </row>
    <row r="216" spans="1:6" x14ac:dyDescent="0.2">
      <c r="A216" s="106"/>
      <c r="B216" s="71"/>
      <c r="C216" s="35"/>
      <c r="D216" s="20"/>
      <c r="E216" s="62"/>
      <c r="F216" s="35"/>
    </row>
    <row r="217" spans="1:6" x14ac:dyDescent="0.2">
      <c r="A217" s="40"/>
      <c r="B217" s="72" t="s">
        <v>2</v>
      </c>
      <c r="C217" s="41"/>
      <c r="D217" s="42"/>
      <c r="E217" s="43" t="s">
        <v>41</v>
      </c>
      <c r="F217" s="43">
        <f>SUM(F16:F216)</f>
        <v>0</v>
      </c>
    </row>
  </sheetData>
  <sheetProtection algorithmName="SHA-512" hashValue="yNxRLd6GUlGRKJbySI8AS5UsAvq0RlQ9JbZdTeTkyNQKcT3cLHotS4GfNAhC73Fnlc++L1aYpWTuy0d83tH+EQ==" saltValue="FU8KqkSG58RXRf+O6OgXnQ==" spinCount="100000" sheet="1" objects="1" scenarios="1"/>
  <mergeCells count="2">
    <mergeCell ref="B7:F8"/>
    <mergeCell ref="B10:F11"/>
  </mergeCells>
  <pageMargins left="0.70866141732283472" right="0.29302083333333334"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rowBreaks count="6" manualBreakCount="6">
    <brk id="37" max="5" man="1"/>
    <brk id="67" max="5" man="1"/>
    <brk id="99" max="5" man="1"/>
    <brk id="136" max="5" man="1"/>
    <brk id="167" max="5" man="1"/>
    <brk id="187"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F104"/>
  <sheetViews>
    <sheetView topLeftCell="A36" zoomScaleNormal="100" zoomScaleSheetLayoutView="100" workbookViewId="0">
      <selection activeCell="L50" sqref="L50"/>
    </sheetView>
  </sheetViews>
  <sheetFormatPr defaultColWidth="9.140625" defaultRowHeight="12.75" x14ac:dyDescent="0.2"/>
  <cols>
    <col min="1" max="1" width="6.7109375" style="26" bestFit="1" customWidth="1"/>
    <col min="2" max="2" width="50.7109375" style="73"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c r="B1" s="66"/>
      <c r="C1" s="26"/>
      <c r="D1" s="27"/>
    </row>
    <row r="2" spans="1:6" x14ac:dyDescent="0.2">
      <c r="A2" s="25" t="s">
        <v>342</v>
      </c>
      <c r="B2" s="66" t="s">
        <v>228</v>
      </c>
      <c r="C2" s="26"/>
      <c r="D2" s="27"/>
    </row>
    <row r="3" spans="1:6" x14ac:dyDescent="0.2">
      <c r="A3" s="25"/>
      <c r="B3" s="66" t="s">
        <v>183</v>
      </c>
      <c r="C3" s="26"/>
      <c r="D3" s="27"/>
    </row>
    <row r="4" spans="1:6" x14ac:dyDescent="0.2">
      <c r="A4" s="25"/>
      <c r="B4" s="66" t="s">
        <v>431</v>
      </c>
      <c r="C4" s="26"/>
      <c r="D4" s="27"/>
    </row>
    <row r="5" spans="1:6" ht="76.5" x14ac:dyDescent="0.2">
      <c r="A5" s="112" t="s">
        <v>0</v>
      </c>
      <c r="B5" s="113" t="s">
        <v>34</v>
      </c>
      <c r="C5" s="114" t="s">
        <v>8</v>
      </c>
      <c r="D5" s="114" t="s">
        <v>9</v>
      </c>
      <c r="E5" s="115" t="s">
        <v>38</v>
      </c>
      <c r="F5" s="115" t="s">
        <v>39</v>
      </c>
    </row>
    <row r="6" spans="1:6" x14ac:dyDescent="0.2">
      <c r="A6" s="97">
        <v>1</v>
      </c>
      <c r="B6" s="67"/>
      <c r="C6" s="31"/>
      <c r="D6" s="32"/>
      <c r="E6" s="33"/>
      <c r="F6" s="31"/>
    </row>
    <row r="7" spans="1:6" x14ac:dyDescent="0.2">
      <c r="A7" s="223"/>
      <c r="B7" s="66" t="s">
        <v>113</v>
      </c>
    </row>
    <row r="8" spans="1:6" x14ac:dyDescent="0.2">
      <c r="A8" s="223"/>
      <c r="B8" s="355" t="s">
        <v>184</v>
      </c>
      <c r="C8" s="355"/>
      <c r="D8" s="355"/>
      <c r="E8" s="355"/>
      <c r="F8" s="355"/>
    </row>
    <row r="9" spans="1:6" x14ac:dyDescent="0.2">
      <c r="A9" s="223"/>
      <c r="B9" s="355"/>
      <c r="C9" s="355"/>
      <c r="D9" s="355"/>
      <c r="E9" s="355"/>
      <c r="F9" s="355"/>
    </row>
    <row r="10" spans="1:6" x14ac:dyDescent="0.2">
      <c r="A10" s="223"/>
    </row>
    <row r="11" spans="1:6" x14ac:dyDescent="0.2">
      <c r="A11" s="97"/>
      <c r="B11" s="67"/>
      <c r="C11" s="31"/>
      <c r="D11" s="32"/>
      <c r="E11" s="33"/>
      <c r="F11" s="31"/>
    </row>
    <row r="12" spans="1:6" x14ac:dyDescent="0.2">
      <c r="A12" s="225"/>
      <c r="B12" s="231" t="s">
        <v>185</v>
      </c>
      <c r="C12" s="230"/>
      <c r="D12" s="228"/>
      <c r="E12" s="229"/>
      <c r="F12" s="229"/>
    </row>
    <row r="13" spans="1:6" ht="63.75" x14ac:dyDescent="0.2">
      <c r="A13" s="225"/>
      <c r="B13" s="226" t="s">
        <v>186</v>
      </c>
      <c r="C13" s="230"/>
      <c r="D13" s="228"/>
      <c r="E13" s="229"/>
      <c r="F13" s="229"/>
    </row>
    <row r="14" spans="1:6" x14ac:dyDescent="0.2">
      <c r="A14" s="241"/>
      <c r="B14" s="239"/>
      <c r="C14" s="240"/>
      <c r="D14" s="76"/>
      <c r="E14" s="77"/>
      <c r="F14" s="77"/>
    </row>
    <row r="15" spans="1:6" s="242" customFormat="1" x14ac:dyDescent="0.2">
      <c r="A15" s="97"/>
      <c r="B15" s="67"/>
      <c r="C15" s="31"/>
      <c r="D15" s="32"/>
      <c r="E15" s="33"/>
      <c r="F15" s="31"/>
    </row>
    <row r="16" spans="1:6" s="242" customFormat="1" x14ac:dyDescent="0.2">
      <c r="A16" s="225">
        <f>COUNT(A15+1)</f>
        <v>1</v>
      </c>
      <c r="B16" s="231" t="s">
        <v>187</v>
      </c>
      <c r="C16" s="230"/>
      <c r="D16" s="228"/>
      <c r="E16" s="229"/>
      <c r="F16" s="229"/>
    </row>
    <row r="17" spans="1:6" s="242" customFormat="1" ht="153" x14ac:dyDescent="0.2">
      <c r="A17" s="225"/>
      <c r="B17" s="226" t="s">
        <v>188</v>
      </c>
      <c r="C17" s="230"/>
      <c r="D17" s="228"/>
      <c r="E17" s="229"/>
      <c r="F17" s="229"/>
    </row>
    <row r="18" spans="1:6" s="242" customFormat="1" ht="14.25" x14ac:dyDescent="0.2">
      <c r="A18" s="225"/>
      <c r="B18" s="226" t="s">
        <v>189</v>
      </c>
      <c r="C18" s="227">
        <v>15</v>
      </c>
      <c r="D18" s="228" t="s">
        <v>43</v>
      </c>
      <c r="E18" s="45"/>
      <c r="F18" s="229">
        <f>C18*E18</f>
        <v>0</v>
      </c>
    </row>
    <row r="19" spans="1:6" s="242" customFormat="1" x14ac:dyDescent="0.2">
      <c r="A19" s="241"/>
      <c r="B19" s="239"/>
      <c r="C19" s="240"/>
      <c r="D19" s="76"/>
      <c r="E19" s="77"/>
      <c r="F19" s="77"/>
    </row>
    <row r="20" spans="1:6" s="242" customFormat="1" x14ac:dyDescent="0.2">
      <c r="B20" s="67"/>
      <c r="C20" s="31"/>
      <c r="D20" s="32"/>
      <c r="E20" s="33"/>
      <c r="F20" s="31"/>
    </row>
    <row r="21" spans="1:6" s="242" customFormat="1" x14ac:dyDescent="0.2">
      <c r="A21" s="225">
        <f>COUNT($A$16:A20)+1</f>
        <v>2</v>
      </c>
      <c r="B21" s="231" t="s">
        <v>190</v>
      </c>
      <c r="C21" s="230"/>
      <c r="D21" s="228"/>
      <c r="E21" s="229"/>
      <c r="F21" s="229"/>
    </row>
    <row r="22" spans="1:6" s="242" customFormat="1" ht="25.5" x14ac:dyDescent="0.2">
      <c r="A22" s="225"/>
      <c r="B22" s="226" t="s">
        <v>191</v>
      </c>
      <c r="C22" s="230"/>
      <c r="D22" s="228"/>
      <c r="E22" s="229"/>
      <c r="F22" s="229"/>
    </row>
    <row r="23" spans="1:6" s="242" customFormat="1" ht="14.25" x14ac:dyDescent="0.2">
      <c r="A23" s="225"/>
      <c r="B23" s="226"/>
      <c r="C23" s="227">
        <v>10</v>
      </c>
      <c r="D23" s="228" t="s">
        <v>43</v>
      </c>
      <c r="E23" s="45"/>
      <c r="F23" s="229">
        <f>C23*E23</f>
        <v>0</v>
      </c>
    </row>
    <row r="24" spans="1:6" s="242" customFormat="1" x14ac:dyDescent="0.2">
      <c r="A24" s="241"/>
      <c r="B24" s="239"/>
      <c r="C24" s="240"/>
      <c r="D24" s="76"/>
      <c r="E24" s="77"/>
      <c r="F24" s="77"/>
    </row>
    <row r="25" spans="1:6" s="242" customFormat="1" x14ac:dyDescent="0.2">
      <c r="A25" s="225"/>
      <c r="B25" s="226"/>
      <c r="C25" s="227"/>
      <c r="D25" s="228"/>
      <c r="E25" s="229"/>
      <c r="F25" s="229"/>
    </row>
    <row r="26" spans="1:6" s="242" customFormat="1" x14ac:dyDescent="0.2">
      <c r="A26" s="243"/>
      <c r="B26" s="244" t="s">
        <v>192</v>
      </c>
      <c r="C26" s="244"/>
      <c r="D26" s="244"/>
      <c r="E26" s="244"/>
      <c r="F26" s="244"/>
    </row>
    <row r="27" spans="1:6" s="242" customFormat="1" x14ac:dyDescent="0.2">
      <c r="A27" s="243"/>
      <c r="B27" s="244"/>
      <c r="C27" s="244"/>
      <c r="D27" s="244"/>
      <c r="E27" s="244"/>
      <c r="F27" s="244"/>
    </row>
    <row r="28" spans="1:6" s="242" customFormat="1" x14ac:dyDescent="0.2">
      <c r="A28" s="97"/>
      <c r="B28" s="67"/>
      <c r="C28" s="31"/>
      <c r="D28" s="32"/>
      <c r="E28" s="33"/>
      <c r="F28" s="31"/>
    </row>
    <row r="29" spans="1:6" s="242" customFormat="1" x14ac:dyDescent="0.2">
      <c r="A29" s="225">
        <f>COUNT($A$16:A28)+1</f>
        <v>3</v>
      </c>
      <c r="B29" s="231" t="s">
        <v>193</v>
      </c>
      <c r="C29" s="230"/>
      <c r="D29" s="228"/>
      <c r="E29" s="229"/>
      <c r="F29" s="229"/>
    </row>
    <row r="30" spans="1:6" s="242" customFormat="1" ht="63.75" x14ac:dyDescent="0.2">
      <c r="A30" s="225"/>
      <c r="B30" s="226" t="s">
        <v>194</v>
      </c>
      <c r="C30" s="230"/>
      <c r="D30" s="228"/>
      <c r="E30" s="229"/>
      <c r="F30" s="229"/>
    </row>
    <row r="31" spans="1:6" s="242" customFormat="1" ht="14.25" x14ac:dyDescent="0.2">
      <c r="A31" s="225"/>
      <c r="B31" s="226" t="s">
        <v>195</v>
      </c>
      <c r="C31" s="227">
        <v>2</v>
      </c>
      <c r="D31" s="228" t="s">
        <v>43</v>
      </c>
      <c r="E31" s="45"/>
      <c r="F31" s="229">
        <f>C31*E31</f>
        <v>0</v>
      </c>
    </row>
    <row r="32" spans="1:6" s="242" customFormat="1" x14ac:dyDescent="0.2">
      <c r="A32" s="241"/>
      <c r="B32" s="239"/>
      <c r="C32" s="240"/>
      <c r="D32" s="76"/>
      <c r="E32" s="77"/>
      <c r="F32" s="77"/>
    </row>
    <row r="33" spans="1:6" s="242" customFormat="1" x14ac:dyDescent="0.2">
      <c r="A33" s="97"/>
      <c r="B33" s="67"/>
      <c r="C33" s="31"/>
      <c r="D33" s="32"/>
      <c r="E33" s="33"/>
      <c r="F33" s="31"/>
    </row>
    <row r="34" spans="1:6" s="242" customFormat="1" ht="25.5" x14ac:dyDescent="0.2">
      <c r="A34" s="225">
        <f>COUNT($A$16:A33)+1</f>
        <v>4</v>
      </c>
      <c r="B34" s="231" t="s">
        <v>196</v>
      </c>
      <c r="C34" s="230"/>
      <c r="D34" s="228"/>
      <c r="E34" s="229"/>
      <c r="F34" s="229"/>
    </row>
    <row r="35" spans="1:6" s="242" customFormat="1" ht="76.5" x14ac:dyDescent="0.2">
      <c r="A35" s="225"/>
      <c r="B35" s="226" t="s">
        <v>197</v>
      </c>
      <c r="C35" s="230"/>
      <c r="D35" s="228"/>
      <c r="E35" s="229"/>
      <c r="F35" s="229"/>
    </row>
    <row r="36" spans="1:6" s="242" customFormat="1" ht="14.25" x14ac:dyDescent="0.2">
      <c r="A36" s="225"/>
      <c r="B36" s="226" t="s">
        <v>195</v>
      </c>
      <c r="C36" s="227">
        <v>2</v>
      </c>
      <c r="D36" s="228" t="s">
        <v>43</v>
      </c>
      <c r="E36" s="45"/>
      <c r="F36" s="229">
        <f>C36*E36</f>
        <v>0</v>
      </c>
    </row>
    <row r="37" spans="1:6" s="242" customFormat="1" x14ac:dyDescent="0.2">
      <c r="A37" s="241"/>
      <c r="B37" s="239"/>
      <c r="C37" s="240"/>
      <c r="D37" s="76"/>
      <c r="E37" s="77"/>
      <c r="F37" s="77"/>
    </row>
    <row r="38" spans="1:6" s="242" customFormat="1" x14ac:dyDescent="0.2">
      <c r="A38" s="97"/>
      <c r="B38" s="67"/>
      <c r="C38" s="31"/>
      <c r="D38" s="32"/>
      <c r="E38" s="33"/>
      <c r="F38" s="31"/>
    </row>
    <row r="39" spans="1:6" s="242" customFormat="1" ht="25.5" x14ac:dyDescent="0.2">
      <c r="A39" s="225">
        <f>COUNT($A$16:A38)+1</f>
        <v>5</v>
      </c>
      <c r="B39" s="231" t="s">
        <v>198</v>
      </c>
      <c r="C39" s="230"/>
      <c r="D39" s="228"/>
      <c r="E39" s="229"/>
      <c r="F39" s="229"/>
    </row>
    <row r="40" spans="1:6" s="242" customFormat="1" ht="51" x14ac:dyDescent="0.2">
      <c r="A40" s="225"/>
      <c r="B40" s="226" t="s">
        <v>199</v>
      </c>
      <c r="C40" s="230"/>
      <c r="D40" s="228"/>
      <c r="E40" s="229"/>
      <c r="F40" s="229"/>
    </row>
    <row r="41" spans="1:6" s="242" customFormat="1" ht="14.25" x14ac:dyDescent="0.2">
      <c r="A41" s="225"/>
      <c r="B41" s="226" t="s">
        <v>195</v>
      </c>
      <c r="C41" s="227">
        <v>5</v>
      </c>
      <c r="D41" s="228" t="s">
        <v>43</v>
      </c>
      <c r="E41" s="45"/>
      <c r="F41" s="229">
        <f>C41*E41</f>
        <v>0</v>
      </c>
    </row>
    <row r="42" spans="1:6" s="242" customFormat="1" x14ac:dyDescent="0.2">
      <c r="A42" s="241"/>
      <c r="B42" s="239"/>
      <c r="C42" s="240"/>
      <c r="D42" s="76"/>
      <c r="E42" s="77"/>
      <c r="F42" s="77"/>
    </row>
    <row r="43" spans="1:6" s="242" customFormat="1" x14ac:dyDescent="0.2">
      <c r="A43" s="97"/>
      <c r="B43" s="67"/>
      <c r="C43" s="31"/>
      <c r="D43" s="32"/>
      <c r="E43" s="33"/>
      <c r="F43" s="31"/>
    </row>
    <row r="44" spans="1:6" s="242" customFormat="1" ht="25.5" x14ac:dyDescent="0.2">
      <c r="A44" s="225">
        <f>COUNT($A$16:A43)+1</f>
        <v>6</v>
      </c>
      <c r="B44" s="231" t="s">
        <v>200</v>
      </c>
      <c r="C44" s="230"/>
      <c r="D44" s="228"/>
      <c r="E44" s="229"/>
      <c r="F44" s="229"/>
    </row>
    <row r="45" spans="1:6" s="242" customFormat="1" ht="51" x14ac:dyDescent="0.2">
      <c r="A45" s="225"/>
      <c r="B45" s="226" t="s">
        <v>201</v>
      </c>
      <c r="C45" s="230"/>
      <c r="D45" s="228"/>
      <c r="E45" s="229"/>
      <c r="F45" s="229"/>
    </row>
    <row r="46" spans="1:6" s="242" customFormat="1" ht="14.25" x14ac:dyDescent="0.2">
      <c r="A46" s="225"/>
      <c r="B46" s="226" t="s">
        <v>202</v>
      </c>
      <c r="C46" s="227">
        <v>2</v>
      </c>
      <c r="D46" s="228" t="s">
        <v>43</v>
      </c>
      <c r="E46" s="45"/>
      <c r="F46" s="229">
        <f>C46*E46</f>
        <v>0</v>
      </c>
    </row>
    <row r="47" spans="1:6" s="242" customFormat="1" x14ac:dyDescent="0.2">
      <c r="A47" s="241"/>
      <c r="B47" s="239"/>
      <c r="C47" s="240"/>
      <c r="D47" s="76"/>
      <c r="E47" s="77"/>
      <c r="F47" s="77"/>
    </row>
    <row r="48" spans="1:6" s="242" customFormat="1" x14ac:dyDescent="0.2">
      <c r="A48" s="97"/>
      <c r="B48" s="67"/>
      <c r="C48" s="31"/>
      <c r="D48" s="32"/>
      <c r="E48" s="33"/>
      <c r="F48" s="31"/>
    </row>
    <row r="49" spans="1:6" s="242" customFormat="1" x14ac:dyDescent="0.2">
      <c r="A49" s="225">
        <f>COUNT($A$16:A48)+1</f>
        <v>7</v>
      </c>
      <c r="B49" s="231" t="s">
        <v>203</v>
      </c>
      <c r="C49" s="230"/>
      <c r="D49" s="228"/>
      <c r="E49" s="229"/>
      <c r="F49" s="229"/>
    </row>
    <row r="50" spans="1:6" s="242" customFormat="1" ht="178.5" x14ac:dyDescent="0.2">
      <c r="A50" s="225"/>
      <c r="B50" s="226" t="s">
        <v>204</v>
      </c>
      <c r="C50" s="230"/>
      <c r="D50" s="228"/>
      <c r="E50" s="229"/>
      <c r="F50" s="229"/>
    </row>
    <row r="51" spans="1:6" s="242" customFormat="1" ht="14.25" x14ac:dyDescent="0.2">
      <c r="A51" s="225"/>
      <c r="B51" s="226" t="s">
        <v>195</v>
      </c>
      <c r="C51" s="227">
        <v>2</v>
      </c>
      <c r="D51" s="228" t="s">
        <v>43</v>
      </c>
      <c r="E51" s="45"/>
      <c r="F51" s="229">
        <f>C51*E51</f>
        <v>0</v>
      </c>
    </row>
    <row r="52" spans="1:6" s="242" customFormat="1" x14ac:dyDescent="0.2">
      <c r="A52" s="241"/>
      <c r="B52" s="239"/>
      <c r="C52" s="240"/>
      <c r="D52" s="76"/>
      <c r="E52" s="77"/>
      <c r="F52" s="77"/>
    </row>
    <row r="53" spans="1:6" s="242" customFormat="1" x14ac:dyDescent="0.2">
      <c r="A53" s="97"/>
      <c r="B53" s="67"/>
      <c r="C53" s="31"/>
      <c r="D53" s="32"/>
      <c r="E53" s="33"/>
      <c r="F53" s="31"/>
    </row>
    <row r="54" spans="1:6" s="242" customFormat="1" x14ac:dyDescent="0.2">
      <c r="A54" s="225">
        <f>COUNT($A$16:A53)+1</f>
        <v>8</v>
      </c>
      <c r="B54" s="231" t="s">
        <v>205</v>
      </c>
      <c r="C54" s="230"/>
      <c r="D54" s="228"/>
      <c r="E54" s="229"/>
      <c r="F54" s="229"/>
    </row>
    <row r="55" spans="1:6" s="242" customFormat="1" ht="76.5" x14ac:dyDescent="0.2">
      <c r="A55" s="225"/>
      <c r="B55" s="226" t="s">
        <v>206</v>
      </c>
      <c r="C55" s="230"/>
      <c r="D55" s="228"/>
      <c r="E55" s="229"/>
      <c r="F55" s="229"/>
    </row>
    <row r="56" spans="1:6" s="242" customFormat="1" ht="14.25" x14ac:dyDescent="0.2">
      <c r="A56" s="225"/>
      <c r="B56" s="226"/>
      <c r="C56" s="227">
        <v>3.5</v>
      </c>
      <c r="D56" s="228" t="s">
        <v>43</v>
      </c>
      <c r="E56" s="45"/>
      <c r="F56" s="229">
        <f>C56*E56</f>
        <v>0</v>
      </c>
    </row>
    <row r="57" spans="1:6" s="242" customFormat="1" x14ac:dyDescent="0.2">
      <c r="A57" s="241"/>
      <c r="B57" s="239"/>
      <c r="C57" s="240"/>
      <c r="D57" s="76"/>
      <c r="E57" s="77"/>
      <c r="F57" s="77"/>
    </row>
    <row r="58" spans="1:6" s="242" customFormat="1" x14ac:dyDescent="0.2">
      <c r="A58" s="97"/>
      <c r="B58" s="67"/>
      <c r="C58" s="31"/>
      <c r="D58" s="32"/>
      <c r="E58" s="33"/>
      <c r="F58" s="31"/>
    </row>
    <row r="59" spans="1:6" s="242" customFormat="1" x14ac:dyDescent="0.2">
      <c r="A59" s="225">
        <f>COUNT($A$16:A58)+1</f>
        <v>9</v>
      </c>
      <c r="B59" s="231" t="s">
        <v>207</v>
      </c>
      <c r="C59" s="230"/>
      <c r="D59" s="228"/>
      <c r="E59" s="229"/>
      <c r="F59" s="229"/>
    </row>
    <row r="60" spans="1:6" s="242" customFormat="1" ht="51" x14ac:dyDescent="0.2">
      <c r="A60" s="225"/>
      <c r="B60" s="226" t="s">
        <v>208</v>
      </c>
      <c r="C60" s="230"/>
      <c r="D60" s="228"/>
      <c r="E60" s="229"/>
      <c r="F60" s="229"/>
    </row>
    <row r="61" spans="1:6" s="242" customFormat="1" ht="14.25" x14ac:dyDescent="0.2">
      <c r="A61" s="225"/>
      <c r="B61" s="226" t="s">
        <v>209</v>
      </c>
      <c r="C61" s="227">
        <v>2</v>
      </c>
      <c r="D61" s="228" t="s">
        <v>43</v>
      </c>
      <c r="E61" s="45"/>
      <c r="F61" s="229">
        <f>C61*E61</f>
        <v>0</v>
      </c>
    </row>
    <row r="62" spans="1:6" s="242" customFormat="1" x14ac:dyDescent="0.2">
      <c r="A62" s="241"/>
      <c r="B62" s="239"/>
      <c r="C62" s="240"/>
      <c r="D62" s="76"/>
      <c r="E62" s="77"/>
      <c r="F62" s="77"/>
    </row>
    <row r="63" spans="1:6" s="242" customFormat="1" x14ac:dyDescent="0.2">
      <c r="A63" s="97"/>
      <c r="B63" s="67"/>
      <c r="C63" s="31"/>
      <c r="D63" s="32"/>
      <c r="E63" s="33"/>
      <c r="F63" s="31"/>
    </row>
    <row r="64" spans="1:6" s="242" customFormat="1" x14ac:dyDescent="0.2">
      <c r="A64" s="225">
        <f>COUNT($A$16:A63)+1</f>
        <v>10</v>
      </c>
      <c r="B64" s="231" t="s">
        <v>210</v>
      </c>
      <c r="C64" s="230"/>
      <c r="D64" s="228"/>
      <c r="E64" s="229"/>
      <c r="F64" s="229"/>
    </row>
    <row r="65" spans="1:6" s="242" customFormat="1" ht="51" x14ac:dyDescent="0.2">
      <c r="A65" s="225"/>
      <c r="B65" s="226" t="s">
        <v>211</v>
      </c>
      <c r="C65" s="230"/>
      <c r="D65" s="228"/>
      <c r="E65" s="229"/>
      <c r="F65" s="229"/>
    </row>
    <row r="66" spans="1:6" s="242" customFormat="1" ht="14.25" x14ac:dyDescent="0.2">
      <c r="A66" s="225"/>
      <c r="B66" s="226" t="s">
        <v>212</v>
      </c>
      <c r="C66" s="227">
        <v>1</v>
      </c>
      <c r="D66" s="228" t="s">
        <v>43</v>
      </c>
      <c r="E66" s="45"/>
      <c r="F66" s="229">
        <f>E66*C66</f>
        <v>0</v>
      </c>
    </row>
    <row r="67" spans="1:6" s="242" customFormat="1" x14ac:dyDescent="0.2">
      <c r="A67" s="241"/>
      <c r="B67" s="239"/>
      <c r="C67" s="240"/>
      <c r="D67" s="76"/>
      <c r="E67" s="77"/>
      <c r="F67" s="77"/>
    </row>
    <row r="68" spans="1:6" s="242" customFormat="1" x14ac:dyDescent="0.2">
      <c r="A68" s="225"/>
      <c r="B68" s="226"/>
      <c r="C68" s="227"/>
      <c r="D68" s="228"/>
      <c r="E68" s="229"/>
      <c r="F68" s="229"/>
    </row>
    <row r="69" spans="1:6" s="242" customFormat="1" x14ac:dyDescent="0.2">
      <c r="A69" s="243"/>
      <c r="B69" s="244" t="s">
        <v>213</v>
      </c>
      <c r="C69" s="244"/>
      <c r="D69" s="244"/>
      <c r="E69" s="244"/>
      <c r="F69" s="244"/>
    </row>
    <row r="70" spans="1:6" s="242" customFormat="1" x14ac:dyDescent="0.2">
      <c r="A70" s="243"/>
      <c r="B70" s="244"/>
      <c r="C70" s="244"/>
      <c r="D70" s="244"/>
      <c r="E70" s="244"/>
      <c r="F70" s="244"/>
    </row>
    <row r="71" spans="1:6" s="242" customFormat="1" x14ac:dyDescent="0.2">
      <c r="A71" s="97"/>
      <c r="B71" s="67"/>
      <c r="C71" s="31"/>
      <c r="D71" s="32"/>
      <c r="E71" s="33"/>
      <c r="F71" s="31"/>
    </row>
    <row r="72" spans="1:6" s="242" customFormat="1" x14ac:dyDescent="0.2">
      <c r="A72" s="225">
        <f>COUNT($A$16:A71)+1</f>
        <v>11</v>
      </c>
      <c r="B72" s="231" t="s">
        <v>214</v>
      </c>
      <c r="C72" s="230"/>
      <c r="D72" s="228"/>
      <c r="E72" s="229"/>
      <c r="F72" s="229"/>
    </row>
    <row r="73" spans="1:6" s="242" customFormat="1" ht="38.25" x14ac:dyDescent="0.2">
      <c r="A73" s="225"/>
      <c r="B73" s="226" t="s">
        <v>215</v>
      </c>
      <c r="C73" s="230"/>
      <c r="E73" s="229"/>
      <c r="F73" s="229"/>
    </row>
    <row r="74" spans="1:6" s="242" customFormat="1" ht="14.25" x14ac:dyDescent="0.2">
      <c r="A74" s="225"/>
      <c r="B74" s="226"/>
      <c r="C74" s="227">
        <v>1</v>
      </c>
      <c r="D74" s="228" t="s">
        <v>37</v>
      </c>
      <c r="E74" s="45"/>
      <c r="F74" s="229">
        <f>C74*E74</f>
        <v>0</v>
      </c>
    </row>
    <row r="75" spans="1:6" s="242" customFormat="1" x14ac:dyDescent="0.2">
      <c r="A75" s="241"/>
      <c r="B75" s="239"/>
      <c r="C75" s="240"/>
      <c r="D75" s="76"/>
      <c r="E75" s="77"/>
      <c r="F75" s="77"/>
    </row>
    <row r="76" spans="1:6" s="242" customFormat="1" x14ac:dyDescent="0.2">
      <c r="A76" s="225"/>
      <c r="B76" s="226"/>
      <c r="C76" s="227"/>
      <c r="D76" s="228"/>
      <c r="E76" s="229"/>
      <c r="F76" s="229"/>
    </row>
    <row r="77" spans="1:6" s="242" customFormat="1" x14ac:dyDescent="0.2">
      <c r="A77" s="243"/>
      <c r="B77" s="244" t="s">
        <v>216</v>
      </c>
      <c r="C77" s="244"/>
      <c r="D77" s="244"/>
      <c r="E77" s="244"/>
      <c r="F77" s="244"/>
    </row>
    <row r="78" spans="1:6" s="242" customFormat="1" x14ac:dyDescent="0.2">
      <c r="A78" s="243"/>
      <c r="B78" s="244"/>
      <c r="C78" s="244"/>
      <c r="D78" s="244"/>
      <c r="E78" s="244"/>
      <c r="F78" s="244"/>
    </row>
    <row r="79" spans="1:6" s="242" customFormat="1" x14ac:dyDescent="0.2">
      <c r="A79" s="97"/>
      <c r="B79" s="67"/>
      <c r="C79" s="31"/>
      <c r="D79" s="32"/>
      <c r="E79" s="33"/>
      <c r="F79" s="31"/>
    </row>
    <row r="80" spans="1:6" s="242" customFormat="1" x14ac:dyDescent="0.2">
      <c r="A80" s="225">
        <f>COUNT($A$16:A79)+1</f>
        <v>12</v>
      </c>
      <c r="B80" s="231" t="s">
        <v>217</v>
      </c>
      <c r="C80" s="230"/>
      <c r="D80" s="228"/>
      <c r="E80" s="229"/>
      <c r="F80" s="229"/>
    </row>
    <row r="81" spans="1:6" s="242" customFormat="1" ht="38.25" x14ac:dyDescent="0.2">
      <c r="A81" s="225"/>
      <c r="B81" s="226" t="s">
        <v>218</v>
      </c>
      <c r="C81" s="230"/>
      <c r="E81" s="229"/>
      <c r="F81" s="229"/>
    </row>
    <row r="82" spans="1:6" s="242" customFormat="1" ht="14.25" x14ac:dyDescent="0.2">
      <c r="A82" s="225"/>
      <c r="B82" s="226"/>
      <c r="C82" s="227">
        <v>1</v>
      </c>
      <c r="D82" s="228" t="s">
        <v>37</v>
      </c>
      <c r="E82" s="45"/>
      <c r="F82" s="229">
        <f>C82*E82</f>
        <v>0</v>
      </c>
    </row>
    <row r="83" spans="1:6" s="242" customFormat="1" x14ac:dyDescent="0.2">
      <c r="A83" s="241"/>
      <c r="B83" s="239"/>
      <c r="C83" s="240"/>
      <c r="D83" s="76"/>
      <c r="E83" s="77"/>
      <c r="F83" s="77"/>
    </row>
    <row r="84" spans="1:6" s="242" customFormat="1" x14ac:dyDescent="0.2">
      <c r="A84" s="97"/>
      <c r="B84" s="67"/>
      <c r="C84" s="31"/>
      <c r="D84" s="32"/>
      <c r="E84" s="33"/>
      <c r="F84" s="31"/>
    </row>
    <row r="85" spans="1:6" s="242" customFormat="1" x14ac:dyDescent="0.2">
      <c r="A85" s="225">
        <f>COUNT($A$16:A84)+1</f>
        <v>13</v>
      </c>
      <c r="B85" s="231" t="s">
        <v>219</v>
      </c>
      <c r="C85" s="230"/>
      <c r="D85" s="228"/>
      <c r="E85" s="229"/>
      <c r="F85" s="229"/>
    </row>
    <row r="86" spans="1:6" s="242" customFormat="1" ht="25.5" x14ac:dyDescent="0.2">
      <c r="A86" s="225"/>
      <c r="B86" s="226" t="s">
        <v>220</v>
      </c>
      <c r="C86" s="230"/>
      <c r="E86" s="229"/>
      <c r="F86" s="229"/>
    </row>
    <row r="87" spans="1:6" s="242" customFormat="1" x14ac:dyDescent="0.2">
      <c r="A87" s="225"/>
      <c r="B87" s="226"/>
      <c r="C87" s="227">
        <v>0.5</v>
      </c>
      <c r="D87" s="228" t="s">
        <v>221</v>
      </c>
      <c r="E87" s="45"/>
      <c r="F87" s="229">
        <f>C87*E87</f>
        <v>0</v>
      </c>
    </row>
    <row r="88" spans="1:6" s="242" customFormat="1" x14ac:dyDescent="0.2">
      <c r="A88" s="241"/>
      <c r="B88" s="239"/>
      <c r="C88" s="240"/>
      <c r="D88" s="76"/>
      <c r="E88" s="77"/>
      <c r="F88" s="77"/>
    </row>
    <row r="89" spans="1:6" s="242" customFormat="1" x14ac:dyDescent="0.2">
      <c r="A89" s="97"/>
      <c r="B89" s="67"/>
      <c r="C89" s="31"/>
      <c r="D89" s="32"/>
      <c r="E89" s="33"/>
      <c r="F89" s="31"/>
    </row>
    <row r="90" spans="1:6" s="242" customFormat="1" x14ac:dyDescent="0.2">
      <c r="A90" s="225">
        <f>COUNT($A$16:A89)+1</f>
        <v>14</v>
      </c>
      <c r="B90" s="231" t="s">
        <v>222</v>
      </c>
      <c r="C90" s="230"/>
      <c r="D90" s="228"/>
      <c r="E90" s="229"/>
      <c r="F90" s="229"/>
    </row>
    <row r="91" spans="1:6" s="242" customFormat="1" ht="25.5" x14ac:dyDescent="0.2">
      <c r="A91" s="225"/>
      <c r="B91" s="226" t="s">
        <v>223</v>
      </c>
      <c r="C91" s="230"/>
      <c r="E91" s="229"/>
      <c r="F91" s="229"/>
    </row>
    <row r="92" spans="1:6" s="242" customFormat="1" ht="14.25" x14ac:dyDescent="0.2">
      <c r="A92" s="225"/>
      <c r="B92" s="226"/>
      <c r="C92" s="227">
        <v>3</v>
      </c>
      <c r="D92" s="228" t="s">
        <v>37</v>
      </c>
      <c r="E92" s="45"/>
      <c r="F92" s="229">
        <f>C92*E92</f>
        <v>0</v>
      </c>
    </row>
    <row r="93" spans="1:6" s="242" customFormat="1" x14ac:dyDescent="0.2">
      <c r="A93" s="241"/>
      <c r="B93" s="239"/>
      <c r="C93" s="240"/>
      <c r="D93" s="76"/>
      <c r="E93" s="77"/>
      <c r="F93" s="77"/>
    </row>
    <row r="94" spans="1:6" s="242" customFormat="1" x14ac:dyDescent="0.2">
      <c r="A94" s="97"/>
      <c r="B94" s="67"/>
      <c r="C94" s="31"/>
      <c r="D94" s="32"/>
      <c r="E94" s="33"/>
      <c r="F94" s="31"/>
    </row>
    <row r="95" spans="1:6" s="242" customFormat="1" x14ac:dyDescent="0.2">
      <c r="A95" s="225">
        <f>COUNT($A$16:A94)+1</f>
        <v>15</v>
      </c>
      <c r="B95" s="231" t="s">
        <v>224</v>
      </c>
      <c r="C95" s="230"/>
      <c r="D95" s="228"/>
      <c r="E95" s="229"/>
      <c r="F95" s="229"/>
    </row>
    <row r="96" spans="1:6" s="242" customFormat="1" ht="63.75" x14ac:dyDescent="0.2">
      <c r="A96" s="225"/>
      <c r="B96" s="226" t="s">
        <v>225</v>
      </c>
      <c r="C96" s="230"/>
      <c r="E96" s="229"/>
      <c r="F96" s="229"/>
    </row>
    <row r="97" spans="1:6" s="242" customFormat="1" x14ac:dyDescent="0.2">
      <c r="A97" s="225"/>
      <c r="B97" s="226"/>
      <c r="C97" s="245">
        <v>0.05</v>
      </c>
      <c r="D97" s="228"/>
      <c r="E97" s="230"/>
      <c r="F97" s="229">
        <f>SUM(F18:F92)*C97</f>
        <v>0</v>
      </c>
    </row>
    <row r="98" spans="1:6" s="242" customFormat="1" x14ac:dyDescent="0.2">
      <c r="A98" s="241"/>
      <c r="B98" s="239"/>
      <c r="C98" s="240"/>
      <c r="D98" s="76"/>
      <c r="E98" s="77"/>
      <c r="F98" s="77"/>
    </row>
    <row r="99" spans="1:6" s="242" customFormat="1" x14ac:dyDescent="0.2">
      <c r="A99" s="105"/>
      <c r="B99" s="234"/>
      <c r="C99" s="238"/>
      <c r="D99" s="236"/>
      <c r="E99" s="246"/>
      <c r="F99" s="237"/>
    </row>
    <row r="100" spans="1:6" s="242" customFormat="1" x14ac:dyDescent="0.2">
      <c r="A100" s="225">
        <f>COUNT($A$16:A99)+1</f>
        <v>16</v>
      </c>
      <c r="B100" s="231" t="s">
        <v>226</v>
      </c>
      <c r="C100" s="230"/>
      <c r="D100" s="228"/>
      <c r="E100" s="247"/>
      <c r="F100" s="229"/>
    </row>
    <row r="101" spans="1:6" s="242" customFormat="1" ht="38.25" x14ac:dyDescent="0.2">
      <c r="A101" s="232"/>
      <c r="B101" s="226" t="s">
        <v>28</v>
      </c>
      <c r="C101" s="230"/>
      <c r="D101" s="228"/>
      <c r="E101" s="230"/>
      <c r="F101" s="229"/>
    </row>
    <row r="102" spans="1:6" s="242" customFormat="1" x14ac:dyDescent="0.2">
      <c r="A102" s="232"/>
      <c r="B102" s="226"/>
      <c r="C102" s="245">
        <v>0.1</v>
      </c>
      <c r="D102" s="245"/>
      <c r="E102" s="230"/>
      <c r="F102" s="229">
        <f>SUM(F18:F92)*C102</f>
        <v>0</v>
      </c>
    </row>
    <row r="103" spans="1:6" s="242" customFormat="1" x14ac:dyDescent="0.2">
      <c r="A103" s="104"/>
      <c r="B103" s="239"/>
      <c r="C103" s="248"/>
      <c r="D103" s="76"/>
      <c r="E103" s="248"/>
      <c r="F103" s="248"/>
    </row>
    <row r="104" spans="1:6" x14ac:dyDescent="0.2">
      <c r="A104" s="249"/>
      <c r="B104" s="250" t="s">
        <v>2</v>
      </c>
      <c r="C104" s="251"/>
      <c r="D104" s="252"/>
      <c r="E104" s="253" t="s">
        <v>41</v>
      </c>
      <c r="F104" s="253">
        <f>SUM(F18:F103)</f>
        <v>0</v>
      </c>
    </row>
  </sheetData>
  <sheetProtection algorithmName="SHA-512" hashValue="xON5aj6+Q94hSe/y6ZTZKJt4e5wg4InHIiwFZj8nwh+uYLJBMR0mISXce/0XQkMCGsLbt56Bduufq0hrGxx9XQ==" saltValue="N2kcpnXJpxGeYdAuAD4XcA==" spinCount="100000" sheet="1" objects="1" scenarios="1"/>
  <mergeCells count="1">
    <mergeCell ref="B8:F9"/>
  </mergeCells>
  <pageMargins left="0.70866141732283472" right="0.3334375"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rowBreaks count="3" manualBreakCount="3">
    <brk id="24" max="16383" man="1"/>
    <brk id="52" max="16383" man="1"/>
    <brk id="8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CA214D-EA2F-4E2B-BF90-CA44C7E622F1}">
  <sheetPr>
    <tabColor rgb="FFFF0000"/>
  </sheetPr>
  <dimension ref="A1:G27"/>
  <sheetViews>
    <sheetView showGridLines="0" topLeftCell="A7" zoomScaleNormal="100" zoomScaleSheetLayoutView="100" workbookViewId="0">
      <selection activeCell="G21" sqref="G21"/>
    </sheetView>
  </sheetViews>
  <sheetFormatPr defaultColWidth="8.85546875" defaultRowHeight="12.75" x14ac:dyDescent="0.2"/>
  <cols>
    <col min="1" max="1" width="6.140625" style="172" customWidth="1"/>
    <col min="2" max="2" width="5.42578125" style="172" customWidth="1"/>
    <col min="3" max="3" width="35.5703125" style="172" customWidth="1"/>
    <col min="4" max="4" width="10" style="172" customWidth="1"/>
    <col min="5" max="5" width="9" style="172" customWidth="1"/>
    <col min="6" max="6" width="10.85546875" style="172" bestFit="1" customWidth="1"/>
    <col min="7" max="7" width="16.42578125" style="123" bestFit="1" customWidth="1"/>
    <col min="8" max="16384" width="8.85546875" style="172"/>
  </cols>
  <sheetData>
    <row r="1" spans="1:7" ht="27.2" customHeight="1" x14ac:dyDescent="0.2">
      <c r="A1" s="187" t="s">
        <v>3</v>
      </c>
      <c r="B1" s="187"/>
      <c r="C1" s="187"/>
      <c r="D1" s="187"/>
      <c r="E1" s="187"/>
      <c r="F1" s="187"/>
      <c r="G1" s="187"/>
    </row>
    <row r="2" spans="1:7" ht="15" customHeight="1" x14ac:dyDescent="0.2">
      <c r="A2" s="360" t="s">
        <v>106</v>
      </c>
      <c r="B2" s="360"/>
      <c r="C2" s="360"/>
      <c r="D2" s="360"/>
      <c r="E2" s="360"/>
      <c r="F2" s="360"/>
      <c r="G2" s="360"/>
    </row>
    <row r="3" spans="1:7" ht="15" customHeight="1" x14ac:dyDescent="0.2">
      <c r="A3" s="361" t="s">
        <v>430</v>
      </c>
      <c r="B3" s="360"/>
      <c r="C3" s="360"/>
      <c r="D3" s="360"/>
      <c r="E3" s="360"/>
      <c r="F3" s="360"/>
      <c r="G3" s="360"/>
    </row>
    <row r="4" spans="1:7" ht="15" customHeight="1" x14ac:dyDescent="0.2">
      <c r="A4" s="360"/>
      <c r="B4" s="360"/>
      <c r="C4" s="360"/>
      <c r="D4" s="360"/>
      <c r="E4" s="360"/>
      <c r="F4" s="360"/>
      <c r="G4" s="360"/>
    </row>
    <row r="5" spans="1:7" ht="25.5" x14ac:dyDescent="0.2">
      <c r="A5" s="186" t="s">
        <v>99</v>
      </c>
      <c r="B5" s="368" t="s">
        <v>7</v>
      </c>
      <c r="C5" s="368"/>
      <c r="D5" s="368"/>
      <c r="E5" s="368"/>
      <c r="F5" s="368"/>
      <c r="G5" s="185" t="s">
        <v>103</v>
      </c>
    </row>
    <row r="6" spans="1:7" x14ac:dyDescent="0.2">
      <c r="A6" s="184" t="s">
        <v>102</v>
      </c>
      <c r="B6" s="369" t="s">
        <v>107</v>
      </c>
      <c r="C6" s="370"/>
      <c r="D6" s="370"/>
      <c r="E6" s="370"/>
      <c r="F6" s="371"/>
      <c r="G6" s="183">
        <f>SUM(G7:G8)</f>
        <v>0</v>
      </c>
    </row>
    <row r="7" spans="1:7" x14ac:dyDescent="0.2">
      <c r="A7" s="184" t="s">
        <v>101</v>
      </c>
      <c r="B7" s="372" t="s">
        <v>108</v>
      </c>
      <c r="C7" s="372"/>
      <c r="D7" s="372"/>
      <c r="E7" s="372"/>
      <c r="F7" s="372"/>
      <c r="G7" s="183">
        <f>G17</f>
        <v>0</v>
      </c>
    </row>
    <row r="8" spans="1:7" x14ac:dyDescent="0.2">
      <c r="A8" s="184" t="s">
        <v>100</v>
      </c>
      <c r="B8" s="369" t="s">
        <v>231</v>
      </c>
      <c r="C8" s="370"/>
      <c r="D8" s="370"/>
      <c r="E8" s="370"/>
      <c r="F8" s="370"/>
      <c r="G8" s="183">
        <f>G27</f>
        <v>0</v>
      </c>
    </row>
    <row r="9" spans="1:7" ht="13.5" thickBot="1" x14ac:dyDescent="0.25">
      <c r="A9" s="182"/>
      <c r="B9" s="181"/>
      <c r="C9" s="180"/>
      <c r="D9" s="180"/>
      <c r="E9" s="180"/>
      <c r="F9" s="180"/>
      <c r="G9" s="179"/>
    </row>
    <row r="10" spans="1:7" x14ac:dyDescent="0.2">
      <c r="A10" s="178"/>
      <c r="B10" s="178"/>
      <c r="C10" s="178"/>
      <c r="D10" s="178"/>
      <c r="E10" s="178"/>
      <c r="F10" s="178"/>
      <c r="G10" s="178"/>
    </row>
    <row r="11" spans="1:7" ht="15.75" x14ac:dyDescent="0.25">
      <c r="A11" s="177" t="s">
        <v>346</v>
      </c>
      <c r="C11" s="176"/>
      <c r="D11" s="176"/>
    </row>
    <row r="12" spans="1:7" x14ac:dyDescent="0.2">
      <c r="A12" s="362" t="s">
        <v>108</v>
      </c>
      <c r="B12" s="363"/>
      <c r="C12" s="363"/>
      <c r="D12" s="363"/>
      <c r="E12" s="363"/>
      <c r="F12" s="363"/>
      <c r="G12" s="364"/>
    </row>
    <row r="13" spans="1:7" ht="25.5" x14ac:dyDescent="0.2">
      <c r="A13" s="366" t="s">
        <v>44</v>
      </c>
      <c r="B13" s="373" t="s">
        <v>109</v>
      </c>
      <c r="C13" s="374"/>
      <c r="D13" s="373" t="s">
        <v>110</v>
      </c>
      <c r="E13" s="374"/>
      <c r="F13" s="174" t="s">
        <v>111</v>
      </c>
      <c r="G13" s="174" t="s">
        <v>4</v>
      </c>
    </row>
    <row r="14" spans="1:7" x14ac:dyDescent="0.2">
      <c r="A14" s="367"/>
      <c r="B14" s="375"/>
      <c r="C14" s="376"/>
      <c r="D14" s="375"/>
      <c r="E14" s="376"/>
      <c r="F14" s="173" t="s">
        <v>5</v>
      </c>
      <c r="G14" s="173" t="s">
        <v>40</v>
      </c>
    </row>
    <row r="15" spans="1:7" ht="29.25" customHeight="1" x14ac:dyDescent="0.2">
      <c r="A15" s="169" t="s">
        <v>347</v>
      </c>
      <c r="B15" s="358" t="str">
        <f>'VROČEVOD T1300_GD'!B4</f>
        <v>VEROVŠKOVA ULICA, ODSEK MAGISTROVA - MILČINSKEGA ULICA</v>
      </c>
      <c r="C15" s="359"/>
      <c r="D15" s="338" t="s">
        <v>232</v>
      </c>
      <c r="E15" s="339"/>
      <c r="F15" s="117">
        <v>161</v>
      </c>
      <c r="G15" s="4">
        <f>'VROČEVOD T1300_GD'!F378</f>
        <v>0</v>
      </c>
    </row>
    <row r="16" spans="1:7" x14ac:dyDescent="0.2">
      <c r="A16" s="169"/>
      <c r="B16" s="356"/>
      <c r="C16" s="357"/>
      <c r="D16" s="338"/>
      <c r="E16" s="339"/>
      <c r="F16" s="117"/>
      <c r="G16" s="4"/>
    </row>
    <row r="17" spans="1:7" x14ac:dyDescent="0.2">
      <c r="A17" s="365" t="s">
        <v>94</v>
      </c>
      <c r="B17" s="365"/>
      <c r="C17" s="365"/>
      <c r="D17" s="365"/>
      <c r="E17" s="365"/>
      <c r="F17" s="365"/>
      <c r="G17" s="5">
        <f>SUM(G15:G16)</f>
        <v>0</v>
      </c>
    </row>
    <row r="18" spans="1:7" x14ac:dyDescent="0.2">
      <c r="A18" s="175"/>
      <c r="B18" s="175"/>
      <c r="C18" s="175"/>
      <c r="D18" s="175"/>
      <c r="E18" s="175"/>
      <c r="F18" s="175"/>
      <c r="G18" s="11"/>
    </row>
    <row r="19" spans="1:7" x14ac:dyDescent="0.2">
      <c r="A19" s="362" t="s">
        <v>231</v>
      </c>
      <c r="B19" s="363"/>
      <c r="C19" s="363"/>
      <c r="D19" s="363"/>
      <c r="E19" s="363"/>
      <c r="F19" s="363"/>
      <c r="G19" s="364"/>
    </row>
    <row r="20" spans="1:7" ht="25.5" customHeight="1" x14ac:dyDescent="0.2">
      <c r="A20" s="366" t="s">
        <v>44</v>
      </c>
      <c r="B20" s="373" t="s">
        <v>109</v>
      </c>
      <c r="C20" s="374"/>
      <c r="D20" s="373" t="s">
        <v>110</v>
      </c>
      <c r="E20" s="374"/>
      <c r="F20" s="174" t="s">
        <v>111</v>
      </c>
      <c r="G20" s="174" t="s">
        <v>4</v>
      </c>
    </row>
    <row r="21" spans="1:7" x14ac:dyDescent="0.2">
      <c r="A21" s="367"/>
      <c r="B21" s="375"/>
      <c r="C21" s="376"/>
      <c r="D21" s="375"/>
      <c r="E21" s="376"/>
      <c r="F21" s="173" t="s">
        <v>5</v>
      </c>
      <c r="G21" s="173" t="s">
        <v>40</v>
      </c>
    </row>
    <row r="22" spans="1:7" ht="34.5" customHeight="1" x14ac:dyDescent="0.2">
      <c r="A22" s="169" t="s">
        <v>349</v>
      </c>
      <c r="B22" s="358" t="str">
        <f>'VROČEVOD P2900_GD'!B3</f>
        <v>VEROVŠKOVA ULICA, ODSEK MAGISTROVA - MILČINSKEGA ULICA</v>
      </c>
      <c r="C22" s="359"/>
      <c r="D22" s="338" t="s">
        <v>230</v>
      </c>
      <c r="E22" s="339"/>
      <c r="F22" s="117">
        <v>21</v>
      </c>
      <c r="G22" s="4">
        <f>'VROČEVOD P2900_GD'!F263</f>
        <v>0</v>
      </c>
    </row>
    <row r="23" spans="1:7" ht="33.75" customHeight="1" x14ac:dyDescent="0.2">
      <c r="A23" s="169" t="s">
        <v>348</v>
      </c>
      <c r="B23" s="358" t="str">
        <f>'VROČEVOD P3931_GD'!B3</f>
        <v>VEROVŠKOVA ULICA, ODSEK MAGISTROVA - MILČINSKEGA ULICA</v>
      </c>
      <c r="C23" s="359"/>
      <c r="D23" s="338" t="s">
        <v>229</v>
      </c>
      <c r="E23" s="339"/>
      <c r="F23" s="117">
        <v>30</v>
      </c>
      <c r="G23" s="4">
        <f>'VROČEVOD P3931_GD'!F228</f>
        <v>0</v>
      </c>
    </row>
    <row r="24" spans="1:7" x14ac:dyDescent="0.2">
      <c r="A24" s="169"/>
      <c r="B24" s="356"/>
      <c r="C24" s="357"/>
      <c r="D24" s="338"/>
      <c r="E24" s="339"/>
      <c r="F24" s="117"/>
      <c r="G24" s="4"/>
    </row>
    <row r="25" spans="1:7" x14ac:dyDescent="0.2">
      <c r="A25" s="169"/>
      <c r="B25" s="356"/>
      <c r="C25" s="357"/>
      <c r="D25" s="338"/>
      <c r="E25" s="339"/>
      <c r="F25" s="117"/>
      <c r="G25" s="4"/>
    </row>
    <row r="26" spans="1:7" x14ac:dyDescent="0.2">
      <c r="A26" s="169"/>
      <c r="B26" s="356"/>
      <c r="C26" s="357"/>
      <c r="D26" s="338"/>
      <c r="E26" s="339"/>
      <c r="F26" s="117"/>
      <c r="G26" s="4"/>
    </row>
    <row r="27" spans="1:7" x14ac:dyDescent="0.2">
      <c r="A27" s="365" t="s">
        <v>95</v>
      </c>
      <c r="B27" s="365"/>
      <c r="C27" s="365"/>
      <c r="D27" s="365"/>
      <c r="E27" s="365"/>
      <c r="F27" s="365"/>
      <c r="G27" s="5">
        <f>SUM(G22:G26)</f>
        <v>0</v>
      </c>
    </row>
  </sheetData>
  <sheetProtection algorithmName="SHA-512" hashValue="6q/88db4Ee7ckqD+Zm8W8uGY0+wBz//Hu7IwqCp81N0Pvd/acdkrFRis/WvuobDQhOC80mpGxi9HWDAp/v5NsQ==" saltValue="Q5CfPR3CUml1FCQGgSPGbw==" spinCount="100000" sheet="1" objects="1" scenarios="1"/>
  <mergeCells count="30">
    <mergeCell ref="A27:F27"/>
    <mergeCell ref="B13:C14"/>
    <mergeCell ref="B15:C15"/>
    <mergeCell ref="D13:E14"/>
    <mergeCell ref="D15:E15"/>
    <mergeCell ref="D20:E21"/>
    <mergeCell ref="B22:C22"/>
    <mergeCell ref="D22:E22"/>
    <mergeCell ref="A19:G19"/>
    <mergeCell ref="A20:A21"/>
    <mergeCell ref="B20:C21"/>
    <mergeCell ref="B26:C26"/>
    <mergeCell ref="D26:E26"/>
    <mergeCell ref="D23:E23"/>
    <mergeCell ref="B24:C24"/>
    <mergeCell ref="D24:E24"/>
    <mergeCell ref="B25:C25"/>
    <mergeCell ref="D25:E25"/>
    <mergeCell ref="B23:C23"/>
    <mergeCell ref="D16:E16"/>
    <mergeCell ref="A2:G2"/>
    <mergeCell ref="A3:G4"/>
    <mergeCell ref="A12:G12"/>
    <mergeCell ref="A17:F17"/>
    <mergeCell ref="A13:A14"/>
    <mergeCell ref="B16:C16"/>
    <mergeCell ref="B5:F5"/>
    <mergeCell ref="B6:F6"/>
    <mergeCell ref="B7:F7"/>
    <mergeCell ref="B8:F8"/>
  </mergeCells>
  <pageMargins left="0.70866141732283472" right="0.34354166666666669"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3230D-0CE1-432F-A902-29B5568C3024}">
  <sheetPr>
    <tabColor rgb="FFFF0000"/>
  </sheetPr>
  <dimension ref="A1:F378"/>
  <sheetViews>
    <sheetView topLeftCell="A361" zoomScaleNormal="100" zoomScaleSheetLayoutView="100" workbookViewId="0">
      <selection activeCell="E44" sqref="E44"/>
    </sheetView>
  </sheetViews>
  <sheetFormatPr defaultColWidth="9.140625" defaultRowHeight="12.75" x14ac:dyDescent="0.2"/>
  <cols>
    <col min="1" max="1" width="6.7109375" style="26" bestFit="1" customWidth="1"/>
    <col min="2" max="2" width="50.7109375" style="73"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t="s">
        <v>429</v>
      </c>
      <c r="B1" s="66" t="s">
        <v>6</v>
      </c>
      <c r="C1" s="26"/>
      <c r="D1" s="27"/>
    </row>
    <row r="2" spans="1:6" x14ac:dyDescent="0.2">
      <c r="A2" s="25" t="s">
        <v>350</v>
      </c>
      <c r="B2" s="66" t="s">
        <v>299</v>
      </c>
      <c r="C2" s="26"/>
      <c r="D2" s="27"/>
    </row>
    <row r="3" spans="1:6" x14ac:dyDescent="0.2">
      <c r="A3" s="25" t="s">
        <v>347</v>
      </c>
      <c r="B3" s="66" t="s">
        <v>298</v>
      </c>
      <c r="C3" s="26"/>
      <c r="D3" s="27"/>
    </row>
    <row r="4" spans="1:6" x14ac:dyDescent="0.2">
      <c r="A4" s="25"/>
      <c r="B4" s="66" t="s">
        <v>428</v>
      </c>
      <c r="C4" s="26"/>
      <c r="D4" s="27"/>
    </row>
    <row r="5" spans="1:6" ht="76.5" x14ac:dyDescent="0.2">
      <c r="A5" s="112" t="s">
        <v>0</v>
      </c>
      <c r="B5" s="113" t="s">
        <v>34</v>
      </c>
      <c r="C5" s="114" t="s">
        <v>8</v>
      </c>
      <c r="D5" s="114" t="s">
        <v>9</v>
      </c>
      <c r="E5" s="115" t="s">
        <v>38</v>
      </c>
      <c r="F5" s="115" t="s">
        <v>39</v>
      </c>
    </row>
    <row r="6" spans="1:6" x14ac:dyDescent="0.2">
      <c r="A6" s="97">
        <v>1</v>
      </c>
      <c r="B6" s="67"/>
      <c r="C6" s="31"/>
      <c r="D6" s="32"/>
      <c r="E6" s="33"/>
      <c r="F6" s="31"/>
    </row>
    <row r="7" spans="1:6" x14ac:dyDescent="0.2">
      <c r="A7" s="223"/>
      <c r="B7" s="66" t="s">
        <v>113</v>
      </c>
    </row>
    <row r="8" spans="1:6" x14ac:dyDescent="0.2">
      <c r="A8" s="223"/>
      <c r="B8" s="355" t="s">
        <v>112</v>
      </c>
      <c r="C8" s="355"/>
      <c r="D8" s="355"/>
      <c r="E8" s="355"/>
      <c r="F8" s="355"/>
    </row>
    <row r="9" spans="1:6" x14ac:dyDescent="0.2">
      <c r="A9" s="223"/>
      <c r="B9" s="355"/>
      <c r="C9" s="355"/>
      <c r="D9" s="355"/>
      <c r="E9" s="355"/>
      <c r="F9" s="355"/>
    </row>
    <row r="10" spans="1:6" x14ac:dyDescent="0.2">
      <c r="A10" s="223"/>
    </row>
    <row r="11" spans="1:6" x14ac:dyDescent="0.2">
      <c r="A11" s="97"/>
      <c r="B11" s="67"/>
      <c r="C11" s="31"/>
      <c r="D11" s="32"/>
      <c r="E11" s="33"/>
      <c r="F11" s="31"/>
    </row>
    <row r="12" spans="1:6" x14ac:dyDescent="0.2">
      <c r="A12" s="225">
        <f>COUNT(A6+1)</f>
        <v>1</v>
      </c>
      <c r="B12" s="231" t="s">
        <v>10</v>
      </c>
      <c r="C12" s="230"/>
      <c r="D12" s="228"/>
      <c r="E12" s="229"/>
      <c r="F12" s="229"/>
    </row>
    <row r="13" spans="1:6" ht="38.25" x14ac:dyDescent="0.2">
      <c r="A13" s="225"/>
      <c r="B13" s="226" t="s">
        <v>45</v>
      </c>
      <c r="C13" s="230"/>
      <c r="D13" s="228"/>
      <c r="E13" s="229"/>
      <c r="F13" s="229"/>
    </row>
    <row r="14" spans="1:6" ht="14.25" x14ac:dyDescent="0.2">
      <c r="A14" s="225"/>
      <c r="B14" s="226" t="s">
        <v>155</v>
      </c>
      <c r="C14" s="227">
        <v>161</v>
      </c>
      <c r="D14" s="228" t="s">
        <v>37</v>
      </c>
      <c r="E14" s="233">
        <v>0</v>
      </c>
      <c r="F14" s="229">
        <f>C14*E14</f>
        <v>0</v>
      </c>
    </row>
    <row r="15" spans="1:6" x14ac:dyDescent="0.2">
      <c r="A15" s="241"/>
      <c r="B15" s="239"/>
      <c r="C15" s="240"/>
      <c r="D15" s="76"/>
      <c r="E15" s="77"/>
      <c r="F15" s="77"/>
    </row>
    <row r="16" spans="1:6" x14ac:dyDescent="0.2">
      <c r="A16" s="254"/>
      <c r="B16" s="234"/>
      <c r="C16" s="235"/>
      <c r="D16" s="236"/>
      <c r="E16" s="237"/>
      <c r="F16" s="237"/>
    </row>
    <row r="17" spans="1:6" x14ac:dyDescent="0.2">
      <c r="A17" s="225">
        <f>COUNT($A$12:A16)+1</f>
        <v>2</v>
      </c>
      <c r="B17" s="231" t="s">
        <v>11</v>
      </c>
      <c r="C17" s="227"/>
      <c r="D17" s="228"/>
      <c r="E17" s="229"/>
      <c r="F17" s="229"/>
    </row>
    <row r="18" spans="1:6" ht="38.25" x14ac:dyDescent="0.2">
      <c r="A18" s="225"/>
      <c r="B18" s="226" t="s">
        <v>117</v>
      </c>
      <c r="C18" s="227"/>
      <c r="D18" s="228"/>
      <c r="E18" s="229"/>
      <c r="F18" s="229"/>
    </row>
    <row r="19" spans="1:6" x14ac:dyDescent="0.2">
      <c r="A19" s="225"/>
      <c r="B19" s="226"/>
      <c r="C19" s="227">
        <v>2</v>
      </c>
      <c r="D19" s="228" t="s">
        <v>1</v>
      </c>
      <c r="E19" s="45"/>
      <c r="F19" s="229">
        <f>C19*E19</f>
        <v>0</v>
      </c>
    </row>
    <row r="20" spans="1:6" x14ac:dyDescent="0.2">
      <c r="A20" s="241"/>
      <c r="B20" s="239"/>
      <c r="C20" s="240"/>
      <c r="D20" s="76"/>
      <c r="E20" s="77"/>
      <c r="F20" s="77"/>
    </row>
    <row r="21" spans="1:6" x14ac:dyDescent="0.2">
      <c r="A21" s="254"/>
      <c r="B21" s="234"/>
      <c r="C21" s="235"/>
      <c r="D21" s="236"/>
      <c r="E21" s="237"/>
      <c r="F21" s="237"/>
    </row>
    <row r="22" spans="1:6" x14ac:dyDescent="0.2">
      <c r="A22" s="225">
        <f>COUNT($A$12:A18)+1</f>
        <v>3</v>
      </c>
      <c r="B22" s="231" t="s">
        <v>297</v>
      </c>
      <c r="C22" s="227"/>
      <c r="D22" s="228"/>
      <c r="E22" s="229"/>
      <c r="F22" s="229"/>
    </row>
    <row r="23" spans="1:6" ht="89.25" x14ac:dyDescent="0.2">
      <c r="A23" s="225"/>
      <c r="B23" s="226" t="s">
        <v>296</v>
      </c>
      <c r="C23" s="227"/>
      <c r="D23" s="228"/>
      <c r="E23" s="229"/>
      <c r="F23" s="229"/>
    </row>
    <row r="24" spans="1:6" x14ac:dyDescent="0.2">
      <c r="A24" s="225"/>
      <c r="B24" s="226"/>
      <c r="C24" s="227">
        <v>2</v>
      </c>
      <c r="D24" s="228" t="s">
        <v>1</v>
      </c>
      <c r="E24" s="45"/>
      <c r="F24" s="229">
        <f>E24*C24</f>
        <v>0</v>
      </c>
    </row>
    <row r="25" spans="1:6" x14ac:dyDescent="0.2">
      <c r="A25" s="241"/>
      <c r="B25" s="239"/>
      <c r="C25" s="240"/>
      <c r="D25" s="76"/>
      <c r="E25" s="77"/>
      <c r="F25" s="248"/>
    </row>
    <row r="26" spans="1:6" x14ac:dyDescent="0.2">
      <c r="A26" s="225"/>
      <c r="B26" s="226"/>
      <c r="C26" s="227"/>
      <c r="D26" s="228"/>
      <c r="E26" s="229"/>
      <c r="F26" s="230"/>
    </row>
    <row r="27" spans="1:6" x14ac:dyDescent="0.2">
      <c r="A27" s="225">
        <f>COUNT($A$7:A26)+1</f>
        <v>4</v>
      </c>
      <c r="B27" s="231" t="s">
        <v>295</v>
      </c>
      <c r="C27" s="227"/>
      <c r="D27" s="228"/>
      <c r="E27" s="229"/>
      <c r="F27" s="230"/>
    </row>
    <row r="28" spans="1:6" ht="38.25" x14ac:dyDescent="0.2">
      <c r="A28" s="226"/>
      <c r="B28" s="226" t="s">
        <v>294</v>
      </c>
      <c r="C28" s="226"/>
      <c r="D28" s="226"/>
      <c r="E28" s="226"/>
      <c r="F28" s="226"/>
    </row>
    <row r="29" spans="1:6" x14ac:dyDescent="0.2">
      <c r="A29" s="226"/>
      <c r="B29" s="231" t="s">
        <v>293</v>
      </c>
      <c r="C29" s="227">
        <v>1</v>
      </c>
      <c r="D29" s="228" t="s">
        <v>137</v>
      </c>
      <c r="E29" s="45"/>
      <c r="F29" s="229">
        <f>E29*C29</f>
        <v>0</v>
      </c>
    </row>
    <row r="30" spans="1:6" x14ac:dyDescent="0.2">
      <c r="A30" s="225"/>
      <c r="B30" s="226"/>
      <c r="C30" s="227"/>
      <c r="D30" s="228"/>
      <c r="E30" s="229"/>
      <c r="F30" s="230"/>
    </row>
    <row r="31" spans="1:6" x14ac:dyDescent="0.2">
      <c r="A31" s="254"/>
      <c r="B31" s="234"/>
      <c r="C31" s="235"/>
      <c r="D31" s="236"/>
      <c r="E31" s="237"/>
      <c r="F31" s="237"/>
    </row>
    <row r="32" spans="1:6" x14ac:dyDescent="0.2">
      <c r="A32" s="225">
        <f>COUNT($A$12:A30)+1</f>
        <v>5</v>
      </c>
      <c r="B32" s="231" t="s">
        <v>292</v>
      </c>
      <c r="C32" s="227"/>
      <c r="D32" s="228"/>
      <c r="E32" s="229"/>
      <c r="F32" s="229"/>
    </row>
    <row r="33" spans="1:6" ht="76.5" x14ac:dyDescent="0.2">
      <c r="A33" s="225"/>
      <c r="B33" s="226" t="s">
        <v>291</v>
      </c>
      <c r="C33" s="227"/>
      <c r="D33" s="228"/>
      <c r="E33" s="229"/>
      <c r="F33" s="229"/>
    </row>
    <row r="34" spans="1:6" x14ac:dyDescent="0.2">
      <c r="A34" s="225"/>
      <c r="B34" s="231" t="s">
        <v>290</v>
      </c>
      <c r="C34" s="227">
        <v>1</v>
      </c>
      <c r="D34" s="228" t="s">
        <v>1</v>
      </c>
      <c r="E34" s="45"/>
      <c r="F34" s="229">
        <f>E34*C34</f>
        <v>0</v>
      </c>
    </row>
    <row r="35" spans="1:6" x14ac:dyDescent="0.2">
      <c r="A35" s="241"/>
      <c r="B35" s="239" t="s">
        <v>289</v>
      </c>
      <c r="C35" s="240"/>
      <c r="D35" s="76"/>
      <c r="E35" s="77"/>
      <c r="F35" s="248"/>
    </row>
    <row r="36" spans="1:6" x14ac:dyDescent="0.2">
      <c r="A36" s="254"/>
      <c r="B36" s="234"/>
      <c r="C36" s="235"/>
      <c r="D36" s="236"/>
      <c r="E36" s="237"/>
      <c r="F36" s="237"/>
    </row>
    <row r="37" spans="1:6" x14ac:dyDescent="0.2">
      <c r="A37" s="225">
        <f>COUNT($A$12:A33)+1</f>
        <v>6</v>
      </c>
      <c r="B37" s="231" t="s">
        <v>288</v>
      </c>
      <c r="C37" s="227"/>
      <c r="D37" s="228"/>
      <c r="E37" s="229"/>
      <c r="F37" s="229"/>
    </row>
    <row r="38" spans="1:6" ht="51" x14ac:dyDescent="0.2">
      <c r="A38" s="225"/>
      <c r="B38" s="226" t="s">
        <v>287</v>
      </c>
      <c r="C38" s="227"/>
      <c r="D38" s="228"/>
      <c r="E38" s="229"/>
      <c r="F38" s="229"/>
    </row>
    <row r="39" spans="1:6" x14ac:dyDescent="0.2">
      <c r="A39" s="225"/>
      <c r="B39" s="226"/>
      <c r="C39" s="227">
        <v>2</v>
      </c>
      <c r="D39" s="228" t="s">
        <v>1</v>
      </c>
      <c r="E39" s="45"/>
      <c r="F39" s="229">
        <f>E39*C39</f>
        <v>0</v>
      </c>
    </row>
    <row r="40" spans="1:6" x14ac:dyDescent="0.2">
      <c r="A40" s="241"/>
      <c r="B40" s="239"/>
      <c r="C40" s="240"/>
      <c r="D40" s="76"/>
      <c r="E40" s="77"/>
      <c r="F40" s="248"/>
    </row>
    <row r="41" spans="1:6" x14ac:dyDescent="0.2">
      <c r="A41" s="254"/>
      <c r="B41" s="234"/>
      <c r="C41" s="235"/>
      <c r="D41" s="236"/>
      <c r="E41" s="237"/>
      <c r="F41" s="237"/>
    </row>
    <row r="42" spans="1:6" x14ac:dyDescent="0.2">
      <c r="A42" s="225">
        <f>COUNT($A$12:A38)+1</f>
        <v>7</v>
      </c>
      <c r="B42" s="231" t="s">
        <v>286</v>
      </c>
      <c r="C42" s="227"/>
      <c r="D42" s="228"/>
      <c r="E42" s="229"/>
      <c r="F42" s="229"/>
    </row>
    <row r="43" spans="1:6" ht="63.75" x14ac:dyDescent="0.2">
      <c r="A43" s="225"/>
      <c r="B43" s="226" t="s">
        <v>285</v>
      </c>
      <c r="C43" s="227"/>
      <c r="D43" s="228"/>
      <c r="E43" s="229"/>
      <c r="F43" s="229"/>
    </row>
    <row r="44" spans="1:6" x14ac:dyDescent="0.2">
      <c r="A44" s="225"/>
      <c r="B44" s="226"/>
      <c r="C44" s="227">
        <v>1</v>
      </c>
      <c r="D44" s="228" t="s">
        <v>1</v>
      </c>
      <c r="E44" s="45"/>
      <c r="F44" s="229">
        <f>E44*C44</f>
        <v>0</v>
      </c>
    </row>
    <row r="45" spans="1:6" x14ac:dyDescent="0.2">
      <c r="A45" s="241"/>
      <c r="B45" s="239"/>
      <c r="C45" s="240"/>
      <c r="D45" s="76"/>
      <c r="E45" s="77"/>
      <c r="F45" s="248"/>
    </row>
    <row r="46" spans="1:6" x14ac:dyDescent="0.2">
      <c r="A46" s="254"/>
      <c r="B46" s="234"/>
      <c r="C46" s="235"/>
      <c r="D46" s="236"/>
      <c r="E46" s="237"/>
      <c r="F46" s="237"/>
    </row>
    <row r="47" spans="1:6" x14ac:dyDescent="0.2">
      <c r="A47" s="225">
        <f>COUNT($A$12:A43)+1</f>
        <v>8</v>
      </c>
      <c r="B47" s="231" t="s">
        <v>284</v>
      </c>
      <c r="C47" s="227"/>
      <c r="D47" s="228"/>
      <c r="E47" s="229"/>
      <c r="F47" s="229"/>
    </row>
    <row r="48" spans="1:6" ht="51" x14ac:dyDescent="0.2">
      <c r="A48" s="225"/>
      <c r="B48" s="226" t="s">
        <v>283</v>
      </c>
      <c r="C48" s="227"/>
      <c r="D48" s="228"/>
      <c r="E48" s="229"/>
      <c r="F48" s="229"/>
    </row>
    <row r="49" spans="1:6" x14ac:dyDescent="0.2">
      <c r="A49" s="225"/>
      <c r="B49" s="226"/>
      <c r="C49" s="227">
        <v>1</v>
      </c>
      <c r="D49" s="228" t="s">
        <v>1</v>
      </c>
      <c r="E49" s="45"/>
      <c r="F49" s="229">
        <f>E49*C49</f>
        <v>0</v>
      </c>
    </row>
    <row r="50" spans="1:6" x14ac:dyDescent="0.2">
      <c r="A50" s="241"/>
      <c r="B50" s="239"/>
      <c r="C50" s="240"/>
      <c r="D50" s="76"/>
      <c r="E50" s="77"/>
      <c r="F50" s="248"/>
    </row>
    <row r="51" spans="1:6" x14ac:dyDescent="0.2">
      <c r="A51" s="105"/>
      <c r="B51" s="67"/>
      <c r="C51" s="235"/>
      <c r="D51" s="32"/>
      <c r="E51" s="33"/>
      <c r="F51" s="31"/>
    </row>
    <row r="52" spans="1:6" x14ac:dyDescent="0.2">
      <c r="A52" s="225">
        <f>COUNT($A$12:A51)+1</f>
        <v>9</v>
      </c>
      <c r="B52" s="231" t="s">
        <v>282</v>
      </c>
      <c r="C52" s="227"/>
      <c r="D52" s="228"/>
      <c r="E52" s="229"/>
      <c r="F52" s="230"/>
    </row>
    <row r="53" spans="1:6" ht="25.5" x14ac:dyDescent="0.2">
      <c r="A53" s="225"/>
      <c r="B53" s="226" t="s">
        <v>281</v>
      </c>
      <c r="C53" s="227"/>
      <c r="D53" s="228"/>
      <c r="E53" s="229"/>
      <c r="F53" s="230"/>
    </row>
    <row r="54" spans="1:6" x14ac:dyDescent="0.2">
      <c r="A54" s="225"/>
      <c r="B54" s="226"/>
      <c r="C54" s="227">
        <v>2</v>
      </c>
      <c r="D54" s="228" t="s">
        <v>1</v>
      </c>
      <c r="E54" s="45"/>
      <c r="F54" s="229">
        <f>C54*E54</f>
        <v>0</v>
      </c>
    </row>
    <row r="55" spans="1:6" x14ac:dyDescent="0.2">
      <c r="A55" s="225"/>
      <c r="B55" s="226"/>
      <c r="C55" s="227"/>
      <c r="D55" s="228"/>
      <c r="E55" s="229"/>
      <c r="F55" s="229"/>
    </row>
    <row r="56" spans="1:6" x14ac:dyDescent="0.2">
      <c r="A56" s="105"/>
      <c r="B56" s="67"/>
      <c r="C56" s="235"/>
      <c r="D56" s="32"/>
      <c r="E56" s="33"/>
      <c r="F56" s="31"/>
    </row>
    <row r="57" spans="1:6" x14ac:dyDescent="0.2">
      <c r="A57" s="225">
        <f>COUNT($A$12:A56)+1</f>
        <v>10</v>
      </c>
      <c r="B57" s="231" t="s">
        <v>280</v>
      </c>
      <c r="C57" s="227"/>
      <c r="D57" s="228"/>
      <c r="E57" s="229"/>
      <c r="F57" s="230"/>
    </row>
    <row r="58" spans="1:6" ht="51" x14ac:dyDescent="0.2">
      <c r="A58" s="225"/>
      <c r="B58" s="226" t="s">
        <v>279</v>
      </c>
      <c r="C58" s="227"/>
      <c r="D58" s="228"/>
      <c r="E58" s="229"/>
      <c r="F58" s="230"/>
    </row>
    <row r="59" spans="1:6" x14ac:dyDescent="0.2">
      <c r="A59" s="225"/>
      <c r="B59" s="226"/>
      <c r="C59" s="227">
        <v>27</v>
      </c>
      <c r="D59" s="228" t="s">
        <v>1</v>
      </c>
      <c r="E59" s="45"/>
      <c r="F59" s="229">
        <f>C59*E59</f>
        <v>0</v>
      </c>
    </row>
    <row r="60" spans="1:6" x14ac:dyDescent="0.2">
      <c r="A60" s="225"/>
      <c r="B60" s="226"/>
      <c r="C60" s="227"/>
      <c r="D60" s="228"/>
      <c r="E60" s="229"/>
      <c r="F60" s="229"/>
    </row>
    <row r="61" spans="1:6" x14ac:dyDescent="0.2">
      <c r="A61" s="105"/>
      <c r="B61" s="67"/>
      <c r="C61" s="235"/>
      <c r="D61" s="32"/>
      <c r="E61" s="33"/>
      <c r="F61" s="31"/>
    </row>
    <row r="62" spans="1:6" x14ac:dyDescent="0.2">
      <c r="A62" s="225">
        <f>COUNT($A$12:A61)+1</f>
        <v>11</v>
      </c>
      <c r="B62" s="231" t="s">
        <v>278</v>
      </c>
      <c r="C62" s="227"/>
      <c r="D62" s="228"/>
      <c r="E62" s="229"/>
      <c r="F62" s="230"/>
    </row>
    <row r="63" spans="1:6" ht="25.5" x14ac:dyDescent="0.2">
      <c r="A63" s="225"/>
      <c r="B63" s="226" t="s">
        <v>277</v>
      </c>
      <c r="C63" s="227"/>
      <c r="D63" s="228"/>
      <c r="E63" s="229"/>
      <c r="F63" s="230"/>
    </row>
    <row r="64" spans="1:6" x14ac:dyDescent="0.2">
      <c r="A64" s="225"/>
      <c r="B64" s="226"/>
      <c r="C64" s="227">
        <v>1</v>
      </c>
      <c r="D64" s="228" t="s">
        <v>1</v>
      </c>
      <c r="E64" s="45"/>
      <c r="F64" s="229">
        <f>C64*E64</f>
        <v>0</v>
      </c>
    </row>
    <row r="65" spans="1:6" x14ac:dyDescent="0.2">
      <c r="A65" s="225"/>
      <c r="B65" s="226"/>
      <c r="C65" s="227"/>
      <c r="D65" s="228"/>
      <c r="E65" s="229"/>
      <c r="F65" s="229"/>
    </row>
    <row r="66" spans="1:6" x14ac:dyDescent="0.2">
      <c r="A66" s="105"/>
      <c r="B66" s="67"/>
      <c r="C66" s="235"/>
      <c r="D66" s="32"/>
      <c r="E66" s="33"/>
      <c r="F66" s="31"/>
    </row>
    <row r="67" spans="1:6" x14ac:dyDescent="0.2">
      <c r="A67" s="225">
        <f>COUNT($A$12:A66)+1</f>
        <v>12</v>
      </c>
      <c r="B67" s="231" t="s">
        <v>276</v>
      </c>
      <c r="C67" s="227"/>
      <c r="D67" s="228"/>
      <c r="E67" s="229"/>
      <c r="F67" s="230"/>
    </row>
    <row r="68" spans="1:6" ht="51" x14ac:dyDescent="0.2">
      <c r="A68" s="232"/>
      <c r="B68" s="226" t="s">
        <v>275</v>
      </c>
      <c r="C68" s="227"/>
      <c r="D68" s="228"/>
      <c r="E68" s="229"/>
      <c r="F68" s="230"/>
    </row>
    <row r="69" spans="1:6" x14ac:dyDescent="0.2">
      <c r="A69" s="225"/>
      <c r="B69" s="231" t="s">
        <v>274</v>
      </c>
      <c r="C69" s="227">
        <v>4</v>
      </c>
      <c r="D69" s="228" t="s">
        <v>157</v>
      </c>
      <c r="E69" s="45"/>
      <c r="F69" s="229">
        <f>C69*E69</f>
        <v>0</v>
      </c>
    </row>
    <row r="70" spans="1:6" x14ac:dyDescent="0.2">
      <c r="A70" s="225"/>
      <c r="B70" s="226"/>
      <c r="C70" s="227"/>
      <c r="D70" s="228"/>
      <c r="E70" s="229"/>
      <c r="F70" s="230"/>
    </row>
    <row r="71" spans="1:6" x14ac:dyDescent="0.2">
      <c r="A71" s="105"/>
      <c r="B71" s="67"/>
      <c r="C71" s="235"/>
      <c r="D71" s="32"/>
      <c r="E71" s="33"/>
      <c r="F71" s="31"/>
    </row>
    <row r="72" spans="1:6" x14ac:dyDescent="0.2">
      <c r="A72" s="225">
        <f>COUNT($A$12:A71)+1</f>
        <v>13</v>
      </c>
      <c r="B72" s="231" t="s">
        <v>273</v>
      </c>
      <c r="C72" s="227"/>
      <c r="D72" s="228"/>
      <c r="E72" s="229"/>
      <c r="F72" s="230"/>
    </row>
    <row r="73" spans="1:6" ht="25.5" x14ac:dyDescent="0.2">
      <c r="A73" s="225"/>
      <c r="B73" s="226" t="s">
        <v>272</v>
      </c>
      <c r="C73" s="227"/>
      <c r="D73" s="228"/>
      <c r="E73" s="229"/>
      <c r="F73" s="230"/>
    </row>
    <row r="74" spans="1:6" x14ac:dyDescent="0.2">
      <c r="A74" s="225"/>
      <c r="B74" s="226"/>
      <c r="C74" s="227">
        <v>1</v>
      </c>
      <c r="D74" s="228" t="s">
        <v>1</v>
      </c>
      <c r="E74" s="45"/>
      <c r="F74" s="229">
        <f>C74*E74</f>
        <v>0</v>
      </c>
    </row>
    <row r="75" spans="1:6" x14ac:dyDescent="0.2">
      <c r="A75" s="225"/>
      <c r="B75" s="226"/>
      <c r="C75" s="227"/>
      <c r="D75" s="228"/>
      <c r="E75" s="229"/>
      <c r="F75" s="229"/>
    </row>
    <row r="76" spans="1:6" x14ac:dyDescent="0.2">
      <c r="A76" s="254"/>
      <c r="B76" s="234"/>
      <c r="C76" s="235"/>
      <c r="D76" s="236"/>
      <c r="E76" s="237"/>
      <c r="F76" s="238"/>
    </row>
    <row r="77" spans="1:6" x14ac:dyDescent="0.2">
      <c r="A77" s="225">
        <f>COUNT($A$12:A76)+1</f>
        <v>14</v>
      </c>
      <c r="B77" s="231" t="s">
        <v>271</v>
      </c>
      <c r="C77" s="227"/>
      <c r="D77" s="228"/>
      <c r="E77" s="229"/>
      <c r="F77" s="230"/>
    </row>
    <row r="78" spans="1:6" ht="51" x14ac:dyDescent="0.2">
      <c r="A78" s="225"/>
      <c r="B78" s="226" t="s">
        <v>270</v>
      </c>
      <c r="C78" s="227"/>
      <c r="D78" s="228"/>
      <c r="E78" s="229"/>
      <c r="F78" s="230"/>
    </row>
    <row r="79" spans="1:6" ht="14.25" x14ac:dyDescent="0.2">
      <c r="A79" s="225"/>
      <c r="B79" s="226"/>
      <c r="C79" s="227">
        <v>15</v>
      </c>
      <c r="D79" s="228" t="s">
        <v>37</v>
      </c>
      <c r="E79" s="45"/>
      <c r="F79" s="229">
        <f>C79*E79</f>
        <v>0</v>
      </c>
    </row>
    <row r="80" spans="1:6" x14ac:dyDescent="0.2">
      <c r="A80" s="241"/>
      <c r="B80" s="239"/>
      <c r="C80" s="240"/>
      <c r="D80" s="76"/>
      <c r="E80" s="77"/>
      <c r="F80" s="77"/>
    </row>
    <row r="81" spans="1:6" x14ac:dyDescent="0.2">
      <c r="A81" s="254"/>
      <c r="B81" s="234"/>
      <c r="C81" s="235"/>
      <c r="D81" s="236"/>
      <c r="E81" s="237"/>
      <c r="F81" s="238"/>
    </row>
    <row r="82" spans="1:6" x14ac:dyDescent="0.2">
      <c r="A82" s="225">
        <f>COUNT($A$12:A81)+1</f>
        <v>15</v>
      </c>
      <c r="B82" s="231" t="s">
        <v>269</v>
      </c>
      <c r="C82" s="227"/>
      <c r="D82" s="228"/>
      <c r="E82" s="229"/>
      <c r="F82" s="230"/>
    </row>
    <row r="83" spans="1:6" ht="51" x14ac:dyDescent="0.2">
      <c r="A83" s="225"/>
      <c r="B83" s="226" t="s">
        <v>268</v>
      </c>
      <c r="C83" s="227"/>
      <c r="D83" s="228"/>
      <c r="E83" s="229"/>
      <c r="F83" s="230"/>
    </row>
    <row r="84" spans="1:6" ht="14.25" x14ac:dyDescent="0.2">
      <c r="A84" s="225"/>
      <c r="B84" s="255"/>
      <c r="C84" s="227">
        <v>10</v>
      </c>
      <c r="D84" s="228" t="s">
        <v>43</v>
      </c>
      <c r="E84" s="45"/>
      <c r="F84" s="229">
        <f>C84*E84</f>
        <v>0</v>
      </c>
    </row>
    <row r="85" spans="1:6" x14ac:dyDescent="0.2">
      <c r="A85" s="241"/>
      <c r="B85" s="256"/>
      <c r="C85" s="240"/>
      <c r="D85" s="76"/>
      <c r="E85" s="77"/>
      <c r="F85" s="77"/>
    </row>
    <row r="86" spans="1:6" x14ac:dyDescent="0.2">
      <c r="A86" s="254"/>
      <c r="B86" s="234"/>
      <c r="C86" s="235"/>
      <c r="D86" s="236"/>
      <c r="E86" s="237"/>
      <c r="F86" s="238"/>
    </row>
    <row r="87" spans="1:6" x14ac:dyDescent="0.2">
      <c r="A87" s="225">
        <f>COUNT($A$12:A86)+1</f>
        <v>16</v>
      </c>
      <c r="B87" s="231" t="s">
        <v>267</v>
      </c>
      <c r="C87" s="227"/>
      <c r="D87" s="228"/>
      <c r="E87" s="229"/>
      <c r="F87" s="230"/>
    </row>
    <row r="88" spans="1:6" ht="76.5" x14ac:dyDescent="0.2">
      <c r="A88" s="225"/>
      <c r="B88" s="226" t="s">
        <v>266</v>
      </c>
      <c r="C88" s="227"/>
      <c r="D88" s="228"/>
      <c r="E88" s="229"/>
      <c r="F88" s="230"/>
    </row>
    <row r="89" spans="1:6" ht="14.25" x14ac:dyDescent="0.2">
      <c r="A89" s="225"/>
      <c r="B89" s="255"/>
      <c r="C89" s="227">
        <v>30</v>
      </c>
      <c r="D89" s="228" t="s">
        <v>43</v>
      </c>
      <c r="E89" s="45"/>
      <c r="F89" s="229">
        <f>C89*E89</f>
        <v>0</v>
      </c>
    </row>
    <row r="90" spans="1:6" x14ac:dyDescent="0.2">
      <c r="A90" s="241"/>
      <c r="B90" s="256"/>
      <c r="C90" s="240"/>
      <c r="D90" s="76"/>
      <c r="E90" s="77"/>
      <c r="F90" s="77"/>
    </row>
    <row r="91" spans="1:6" x14ac:dyDescent="0.2">
      <c r="A91" s="254"/>
      <c r="B91" s="257"/>
      <c r="C91" s="235"/>
      <c r="D91" s="236"/>
      <c r="E91" s="237"/>
      <c r="F91" s="237"/>
    </row>
    <row r="92" spans="1:6" x14ac:dyDescent="0.2">
      <c r="A92" s="225">
        <f>COUNT($A$12:A91)+1</f>
        <v>17</v>
      </c>
      <c r="B92" s="231" t="s">
        <v>265</v>
      </c>
      <c r="C92" s="227"/>
      <c r="D92" s="228"/>
      <c r="E92" s="229"/>
      <c r="F92" s="230"/>
    </row>
    <row r="93" spans="1:6" ht="51" x14ac:dyDescent="0.2">
      <c r="A93" s="225"/>
      <c r="B93" s="226" t="s">
        <v>264</v>
      </c>
      <c r="C93" s="227"/>
      <c r="D93" s="228"/>
      <c r="E93" s="229"/>
      <c r="F93" s="230"/>
    </row>
    <row r="94" spans="1:6" ht="14.25" x14ac:dyDescent="0.2">
      <c r="A94" s="225"/>
      <c r="B94" s="231"/>
      <c r="C94" s="227">
        <v>25</v>
      </c>
      <c r="D94" s="228" t="s">
        <v>43</v>
      </c>
      <c r="E94" s="45"/>
      <c r="F94" s="229">
        <f>C94*E94</f>
        <v>0</v>
      </c>
    </row>
    <row r="95" spans="1:6" x14ac:dyDescent="0.2">
      <c r="A95" s="241"/>
      <c r="B95" s="258"/>
      <c r="C95" s="240"/>
      <c r="D95" s="76"/>
      <c r="E95" s="77"/>
      <c r="F95" s="77"/>
    </row>
    <row r="96" spans="1:6" x14ac:dyDescent="0.2">
      <c r="A96" s="254"/>
      <c r="B96" s="234"/>
      <c r="C96" s="235"/>
      <c r="D96" s="236"/>
      <c r="E96" s="237"/>
      <c r="F96" s="238"/>
    </row>
    <row r="97" spans="1:6" x14ac:dyDescent="0.2">
      <c r="A97" s="225">
        <f>COUNT($A$12:A96)+1</f>
        <v>18</v>
      </c>
      <c r="B97" s="231" t="s">
        <v>16</v>
      </c>
      <c r="C97" s="227"/>
      <c r="D97" s="228"/>
      <c r="E97" s="229"/>
      <c r="F97" s="230"/>
    </row>
    <row r="98" spans="1:6" ht="38.25" x14ac:dyDescent="0.2">
      <c r="A98" s="225"/>
      <c r="B98" s="226" t="s">
        <v>36</v>
      </c>
      <c r="C98" s="227"/>
      <c r="D98" s="228"/>
      <c r="E98" s="229"/>
      <c r="F98" s="230"/>
    </row>
    <row r="99" spans="1:6" ht="14.25" x14ac:dyDescent="0.2">
      <c r="A99" s="225"/>
      <c r="B99" s="226"/>
      <c r="C99" s="227">
        <v>25</v>
      </c>
      <c r="D99" s="228" t="s">
        <v>37</v>
      </c>
      <c r="E99" s="45"/>
      <c r="F99" s="229">
        <f>C99*E99</f>
        <v>0</v>
      </c>
    </row>
    <row r="100" spans="1:6" x14ac:dyDescent="0.2">
      <c r="A100" s="241"/>
      <c r="B100" s="239"/>
      <c r="C100" s="240"/>
      <c r="D100" s="76"/>
      <c r="E100" s="77"/>
      <c r="F100" s="77"/>
    </row>
    <row r="101" spans="1:6" x14ac:dyDescent="0.2">
      <c r="A101" s="254"/>
      <c r="B101" s="234"/>
      <c r="C101" s="235"/>
      <c r="D101" s="236"/>
      <c r="E101" s="237"/>
      <c r="F101" s="238"/>
    </row>
    <row r="102" spans="1:6" x14ac:dyDescent="0.2">
      <c r="A102" s="225">
        <f>COUNT($A$12:A101)+1</f>
        <v>19</v>
      </c>
      <c r="B102" s="231" t="s">
        <v>46</v>
      </c>
      <c r="C102" s="227"/>
      <c r="D102" s="228"/>
      <c r="E102" s="229"/>
      <c r="F102" s="230"/>
    </row>
    <row r="103" spans="1:6" ht="63.75" x14ac:dyDescent="0.2">
      <c r="A103" s="225"/>
      <c r="B103" s="226" t="s">
        <v>47</v>
      </c>
      <c r="C103" s="227"/>
      <c r="D103" s="228"/>
      <c r="E103" s="229"/>
      <c r="F103" s="230"/>
    </row>
    <row r="104" spans="1:6" x14ac:dyDescent="0.2">
      <c r="A104" s="225"/>
      <c r="B104" s="226"/>
      <c r="C104" s="227">
        <v>2</v>
      </c>
      <c r="D104" s="228" t="s">
        <v>1</v>
      </c>
      <c r="E104" s="45"/>
      <c r="F104" s="229">
        <f>C104*E104</f>
        <v>0</v>
      </c>
    </row>
    <row r="105" spans="1:6" x14ac:dyDescent="0.2">
      <c r="A105" s="241"/>
      <c r="B105" s="239"/>
      <c r="C105" s="240"/>
      <c r="D105" s="76"/>
      <c r="E105" s="77"/>
      <c r="F105" s="77"/>
    </row>
    <row r="106" spans="1:6" x14ac:dyDescent="0.2">
      <c r="A106" s="254"/>
      <c r="B106" s="234"/>
      <c r="C106" s="235"/>
      <c r="D106" s="236"/>
      <c r="E106" s="237"/>
      <c r="F106" s="238"/>
    </row>
    <row r="107" spans="1:6" x14ac:dyDescent="0.2">
      <c r="A107" s="225">
        <f>COUNT($A$12:A106)+1</f>
        <v>20</v>
      </c>
      <c r="B107" s="231" t="s">
        <v>48</v>
      </c>
      <c r="C107" s="227"/>
      <c r="D107" s="228"/>
      <c r="E107" s="229"/>
      <c r="F107" s="230"/>
    </row>
    <row r="108" spans="1:6" ht="51" x14ac:dyDescent="0.2">
      <c r="A108" s="225"/>
      <c r="B108" s="226" t="s">
        <v>49</v>
      </c>
      <c r="C108" s="227"/>
      <c r="D108" s="228"/>
      <c r="E108" s="229"/>
      <c r="F108" s="230"/>
    </row>
    <row r="109" spans="1:6" ht="14.25" x14ac:dyDescent="0.2">
      <c r="A109" s="225"/>
      <c r="B109" s="226"/>
      <c r="C109" s="227">
        <v>500</v>
      </c>
      <c r="D109" s="228" t="s">
        <v>43</v>
      </c>
      <c r="E109" s="45"/>
      <c r="F109" s="229">
        <f>C109*E109</f>
        <v>0</v>
      </c>
    </row>
    <row r="110" spans="1:6" x14ac:dyDescent="0.2">
      <c r="A110" s="241"/>
      <c r="B110" s="239"/>
      <c r="C110" s="240"/>
      <c r="D110" s="76"/>
      <c r="E110" s="77"/>
      <c r="F110" s="77"/>
    </row>
    <row r="111" spans="1:6" x14ac:dyDescent="0.2">
      <c r="A111" s="254"/>
      <c r="B111" s="234"/>
      <c r="C111" s="235"/>
      <c r="D111" s="236"/>
      <c r="E111" s="237"/>
      <c r="F111" s="238"/>
    </row>
    <row r="112" spans="1:6" ht="25.5" x14ac:dyDescent="0.2">
      <c r="A112" s="225">
        <f>COUNT($A$12:A111)+1</f>
        <v>21</v>
      </c>
      <c r="B112" s="231" t="s">
        <v>50</v>
      </c>
      <c r="C112" s="227"/>
      <c r="D112" s="228"/>
      <c r="E112" s="229"/>
      <c r="F112" s="230"/>
    </row>
    <row r="113" spans="1:6" ht="51" x14ac:dyDescent="0.2">
      <c r="A113" s="225"/>
      <c r="B113" s="226" t="s">
        <v>51</v>
      </c>
      <c r="C113" s="227"/>
      <c r="D113" s="228"/>
      <c r="E113" s="229"/>
      <c r="F113" s="230"/>
    </row>
    <row r="114" spans="1:6" ht="14.25" x14ac:dyDescent="0.2">
      <c r="A114" s="225"/>
      <c r="B114" s="226"/>
      <c r="C114" s="227">
        <v>420</v>
      </c>
      <c r="D114" s="228" t="s">
        <v>43</v>
      </c>
      <c r="E114" s="45"/>
      <c r="F114" s="229">
        <f>C114*E114</f>
        <v>0</v>
      </c>
    </row>
    <row r="115" spans="1:6" x14ac:dyDescent="0.2">
      <c r="A115" s="241"/>
      <c r="B115" s="239"/>
      <c r="C115" s="240"/>
      <c r="D115" s="76"/>
      <c r="E115" s="77"/>
      <c r="F115" s="77"/>
    </row>
    <row r="116" spans="1:6" x14ac:dyDescent="0.2">
      <c r="A116" s="254"/>
      <c r="B116" s="234"/>
      <c r="C116" s="235"/>
      <c r="D116" s="236"/>
      <c r="E116" s="237"/>
      <c r="F116" s="238"/>
    </row>
    <row r="117" spans="1:6" x14ac:dyDescent="0.2">
      <c r="A117" s="225">
        <f>COUNT($A$12:A116)+1</f>
        <v>22</v>
      </c>
      <c r="B117" s="259" t="s">
        <v>52</v>
      </c>
      <c r="C117" s="227"/>
      <c r="D117" s="260"/>
      <c r="E117" s="261"/>
      <c r="F117" s="262"/>
    </row>
    <row r="118" spans="1:6" ht="51" x14ac:dyDescent="0.2">
      <c r="A118" s="225"/>
      <c r="B118" s="226" t="s">
        <v>53</v>
      </c>
      <c r="C118" s="227"/>
      <c r="D118" s="260"/>
      <c r="E118" s="261"/>
      <c r="F118" s="261"/>
    </row>
    <row r="119" spans="1:6" ht="14.25" x14ac:dyDescent="0.2">
      <c r="A119" s="225"/>
      <c r="B119" s="226"/>
      <c r="C119" s="227">
        <v>30</v>
      </c>
      <c r="D119" s="228" t="s">
        <v>37</v>
      </c>
      <c r="E119" s="45"/>
      <c r="F119" s="229">
        <f>E119*C119</f>
        <v>0</v>
      </c>
    </row>
    <row r="120" spans="1:6" x14ac:dyDescent="0.2">
      <c r="A120" s="241"/>
      <c r="B120" s="239"/>
      <c r="C120" s="240"/>
      <c r="D120" s="76"/>
      <c r="E120" s="77"/>
      <c r="F120" s="77"/>
    </row>
    <row r="121" spans="1:6" x14ac:dyDescent="0.2">
      <c r="A121" s="254"/>
      <c r="B121" s="234"/>
      <c r="C121" s="235"/>
      <c r="D121" s="236"/>
      <c r="E121" s="237"/>
      <c r="F121" s="238"/>
    </row>
    <row r="122" spans="1:6" x14ac:dyDescent="0.2">
      <c r="A122" s="225">
        <f>COUNT($A$12:A121)+1</f>
        <v>23</v>
      </c>
      <c r="B122" s="263" t="s">
        <v>54</v>
      </c>
      <c r="C122" s="227"/>
      <c r="D122" s="228"/>
      <c r="E122" s="229"/>
      <c r="F122" s="230"/>
    </row>
    <row r="123" spans="1:6" ht="63.75" x14ac:dyDescent="0.2">
      <c r="A123" s="225"/>
      <c r="B123" s="226" t="s">
        <v>55</v>
      </c>
      <c r="C123" s="227"/>
      <c r="D123" s="228"/>
      <c r="E123" s="229"/>
      <c r="F123" s="230"/>
    </row>
    <row r="124" spans="1:6" x14ac:dyDescent="0.2">
      <c r="A124" s="225"/>
      <c r="B124" s="226"/>
      <c r="C124" s="227"/>
      <c r="D124" s="228"/>
      <c r="E124" s="229"/>
      <c r="F124" s="230"/>
    </row>
    <row r="125" spans="1:6" ht="14.25" x14ac:dyDescent="0.2">
      <c r="A125" s="225"/>
      <c r="B125" s="226"/>
      <c r="C125" s="227">
        <v>60</v>
      </c>
      <c r="D125" s="228" t="s">
        <v>37</v>
      </c>
      <c r="E125" s="45"/>
      <c r="F125" s="229">
        <f>E125*C125</f>
        <v>0</v>
      </c>
    </row>
    <row r="126" spans="1:6" x14ac:dyDescent="0.2">
      <c r="A126" s="241"/>
      <c r="B126" s="239"/>
      <c r="C126" s="240"/>
      <c r="D126" s="76"/>
      <c r="E126" s="77"/>
      <c r="F126" s="77"/>
    </row>
    <row r="127" spans="1:6" x14ac:dyDescent="0.2">
      <c r="A127" s="254"/>
      <c r="B127" s="234"/>
      <c r="C127" s="235"/>
      <c r="D127" s="236"/>
      <c r="E127" s="237"/>
      <c r="F127" s="237"/>
    </row>
    <row r="128" spans="1:6" x14ac:dyDescent="0.2">
      <c r="A128" s="225">
        <f>COUNT($A$12:A125)+1</f>
        <v>24</v>
      </c>
      <c r="B128" s="264" t="s">
        <v>56</v>
      </c>
      <c r="C128" s="227"/>
      <c r="D128" s="228"/>
      <c r="E128" s="229"/>
      <c r="F128" s="230"/>
    </row>
    <row r="129" spans="1:6" ht="38.25" x14ac:dyDescent="0.2">
      <c r="A129" s="225"/>
      <c r="B129" s="226" t="s">
        <v>57</v>
      </c>
      <c r="C129" s="227"/>
      <c r="D129" s="228"/>
      <c r="E129" s="229"/>
      <c r="F129" s="230"/>
    </row>
    <row r="130" spans="1:6" ht="14.25" x14ac:dyDescent="0.2">
      <c r="A130" s="225"/>
      <c r="B130" s="226"/>
      <c r="C130" s="227">
        <v>100</v>
      </c>
      <c r="D130" s="228" t="s">
        <v>37</v>
      </c>
      <c r="E130" s="45"/>
      <c r="F130" s="229">
        <f>E130*C130</f>
        <v>0</v>
      </c>
    </row>
    <row r="131" spans="1:6" x14ac:dyDescent="0.2">
      <c r="A131" s="241"/>
      <c r="B131" s="239"/>
      <c r="C131" s="240"/>
      <c r="D131" s="76"/>
      <c r="E131" s="77"/>
      <c r="F131" s="77"/>
    </row>
    <row r="132" spans="1:6" x14ac:dyDescent="0.2">
      <c r="A132" s="254"/>
      <c r="B132" s="234"/>
      <c r="C132" s="235"/>
      <c r="D132" s="236"/>
      <c r="E132" s="237"/>
      <c r="F132" s="238"/>
    </row>
    <row r="133" spans="1:6" x14ac:dyDescent="0.2">
      <c r="A133" s="225">
        <f>COUNT($A$12:A132)+1</f>
        <v>25</v>
      </c>
      <c r="B133" s="265" t="s">
        <v>58</v>
      </c>
      <c r="C133" s="227"/>
      <c r="D133" s="228"/>
      <c r="E133" s="229"/>
      <c r="F133" s="230"/>
    </row>
    <row r="134" spans="1:6" ht="63.75" x14ac:dyDescent="0.2">
      <c r="A134" s="225"/>
      <c r="B134" s="226" t="s">
        <v>59</v>
      </c>
      <c r="C134" s="227"/>
      <c r="D134" s="228"/>
      <c r="E134" s="229"/>
      <c r="F134" s="230"/>
    </row>
    <row r="135" spans="1:6" ht="14.25" x14ac:dyDescent="0.2">
      <c r="A135" s="225"/>
      <c r="B135" s="266"/>
      <c r="C135" s="227">
        <v>30</v>
      </c>
      <c r="D135" s="228" t="s">
        <v>37</v>
      </c>
      <c r="E135" s="45"/>
      <c r="F135" s="229">
        <f>E135*C135</f>
        <v>0</v>
      </c>
    </row>
    <row r="136" spans="1:6" x14ac:dyDescent="0.2">
      <c r="A136" s="241"/>
      <c r="B136" s="267"/>
      <c r="C136" s="240"/>
      <c r="D136" s="76"/>
      <c r="E136" s="77"/>
      <c r="F136" s="77"/>
    </row>
    <row r="137" spans="1:6" x14ac:dyDescent="0.2">
      <c r="A137" s="254"/>
      <c r="B137" s="268"/>
      <c r="C137" s="235"/>
      <c r="D137" s="236"/>
      <c r="E137" s="237"/>
      <c r="F137" s="237"/>
    </row>
    <row r="138" spans="1:6" x14ac:dyDescent="0.2">
      <c r="A138" s="225">
        <f>COUNT($A$12:A137)+1</f>
        <v>26</v>
      </c>
      <c r="B138" s="269" t="s">
        <v>60</v>
      </c>
      <c r="C138" s="227"/>
      <c r="D138" s="228"/>
      <c r="E138" s="229"/>
      <c r="F138" s="229"/>
    </row>
    <row r="139" spans="1:6" ht="63.75" x14ac:dyDescent="0.2">
      <c r="A139" s="225"/>
      <c r="B139" s="226" t="s">
        <v>61</v>
      </c>
      <c r="C139" s="227"/>
      <c r="D139" s="228"/>
      <c r="E139" s="229"/>
      <c r="F139" s="229"/>
    </row>
    <row r="140" spans="1:6" ht="14.25" x14ac:dyDescent="0.2">
      <c r="A140" s="225"/>
      <c r="B140" s="266"/>
      <c r="C140" s="227">
        <v>40</v>
      </c>
      <c r="D140" s="228" t="s">
        <v>37</v>
      </c>
      <c r="E140" s="45"/>
      <c r="F140" s="229">
        <f>E140*C140</f>
        <v>0</v>
      </c>
    </row>
    <row r="141" spans="1:6" x14ac:dyDescent="0.2">
      <c r="A141" s="241"/>
      <c r="B141" s="267"/>
      <c r="C141" s="240"/>
      <c r="D141" s="76"/>
      <c r="E141" s="77"/>
      <c r="F141" s="77"/>
    </row>
    <row r="142" spans="1:6" x14ac:dyDescent="0.2">
      <c r="A142" s="105"/>
      <c r="B142" s="234"/>
      <c r="C142" s="235"/>
      <c r="D142" s="236"/>
      <c r="E142" s="237"/>
      <c r="F142" s="237"/>
    </row>
    <row r="143" spans="1:6" x14ac:dyDescent="0.2">
      <c r="A143" s="225">
        <f>COUNT($A$12:A142)+1</f>
        <v>27</v>
      </c>
      <c r="B143" s="231" t="s">
        <v>263</v>
      </c>
      <c r="C143" s="227"/>
      <c r="D143" s="228"/>
      <c r="E143" s="229"/>
      <c r="F143" s="229"/>
    </row>
    <row r="144" spans="1:6" ht="76.5" x14ac:dyDescent="0.2">
      <c r="A144" s="232"/>
      <c r="B144" s="226" t="s">
        <v>262</v>
      </c>
      <c r="C144" s="227"/>
      <c r="D144" s="228"/>
      <c r="E144" s="229"/>
      <c r="F144" s="229"/>
    </row>
    <row r="145" spans="1:6" x14ac:dyDescent="0.2">
      <c r="A145" s="232"/>
      <c r="B145" s="231" t="s">
        <v>261</v>
      </c>
      <c r="C145" s="227">
        <v>2</v>
      </c>
      <c r="D145" s="228" t="s">
        <v>137</v>
      </c>
      <c r="E145" s="45"/>
      <c r="F145" s="229">
        <f>C145*E145</f>
        <v>0</v>
      </c>
    </row>
    <row r="146" spans="1:6" x14ac:dyDescent="0.2">
      <c r="A146" s="104"/>
      <c r="B146" s="239"/>
      <c r="C146" s="240"/>
      <c r="D146" s="76"/>
      <c r="E146" s="77"/>
      <c r="F146" s="77"/>
    </row>
    <row r="147" spans="1:6" x14ac:dyDescent="0.2">
      <c r="A147" s="254"/>
      <c r="B147" s="234"/>
      <c r="C147" s="235"/>
      <c r="D147" s="236"/>
      <c r="E147" s="237"/>
      <c r="F147" s="238"/>
    </row>
    <row r="148" spans="1:6" x14ac:dyDescent="0.2">
      <c r="A148" s="225">
        <f>COUNT($A$12:A147)+1</f>
        <v>28</v>
      </c>
      <c r="B148" s="270" t="s">
        <v>260</v>
      </c>
      <c r="C148" s="227"/>
      <c r="D148" s="228"/>
      <c r="E148" s="229"/>
      <c r="F148" s="230"/>
    </row>
    <row r="149" spans="1:6" ht="51" x14ac:dyDescent="0.2">
      <c r="A149" s="225"/>
      <c r="B149" s="226" t="s">
        <v>259</v>
      </c>
      <c r="C149" s="227"/>
      <c r="D149" s="228"/>
      <c r="E149" s="229"/>
      <c r="F149" s="230"/>
    </row>
    <row r="150" spans="1:6" ht="14.25" x14ac:dyDescent="0.2">
      <c r="A150" s="225"/>
      <c r="B150" s="226"/>
      <c r="C150" s="227">
        <v>400</v>
      </c>
      <c r="D150" s="228" t="s">
        <v>43</v>
      </c>
      <c r="E150" s="45"/>
      <c r="F150" s="229">
        <f>C150*E150</f>
        <v>0</v>
      </c>
    </row>
    <row r="151" spans="1:6" x14ac:dyDescent="0.2">
      <c r="A151" s="241"/>
      <c r="B151" s="239"/>
      <c r="C151" s="240"/>
      <c r="D151" s="76"/>
      <c r="E151" s="77"/>
      <c r="F151" s="77"/>
    </row>
    <row r="152" spans="1:6" x14ac:dyDescent="0.2">
      <c r="A152" s="254"/>
      <c r="B152" s="234"/>
      <c r="C152" s="235"/>
      <c r="D152" s="236"/>
      <c r="E152" s="237"/>
      <c r="F152" s="237"/>
    </row>
    <row r="153" spans="1:6" x14ac:dyDescent="0.2">
      <c r="A153" s="225">
        <f>COUNT($A$12:A152)+1</f>
        <v>29</v>
      </c>
      <c r="B153" s="270" t="s">
        <v>88</v>
      </c>
      <c r="C153" s="227"/>
      <c r="D153" s="228"/>
      <c r="E153" s="229"/>
      <c r="F153" s="229"/>
    </row>
    <row r="154" spans="1:6" ht="63.75" x14ac:dyDescent="0.2">
      <c r="A154" s="225"/>
      <c r="B154" s="226" t="s">
        <v>62</v>
      </c>
      <c r="C154" s="227"/>
      <c r="D154" s="228"/>
      <c r="E154" s="229"/>
      <c r="F154" s="229"/>
    </row>
    <row r="155" spans="1:6" ht="14.25" x14ac:dyDescent="0.2">
      <c r="A155" s="225"/>
      <c r="B155" s="226"/>
      <c r="C155" s="227">
        <v>50</v>
      </c>
      <c r="D155" s="228" t="s">
        <v>43</v>
      </c>
      <c r="E155" s="45"/>
      <c r="F155" s="229">
        <f>C155*E155</f>
        <v>0</v>
      </c>
    </row>
    <row r="156" spans="1:6" x14ac:dyDescent="0.2">
      <c r="A156" s="241"/>
      <c r="B156" s="239"/>
      <c r="C156" s="240"/>
      <c r="D156" s="76"/>
      <c r="E156" s="77"/>
      <c r="F156" s="77"/>
    </row>
    <row r="157" spans="1:6" x14ac:dyDescent="0.2">
      <c r="A157" s="254"/>
      <c r="B157" s="234"/>
      <c r="C157" s="235"/>
      <c r="D157" s="236"/>
      <c r="E157" s="237"/>
      <c r="F157" s="237"/>
    </row>
    <row r="158" spans="1:6" x14ac:dyDescent="0.2">
      <c r="A158" s="225">
        <f>COUNT($A$12:A157)+1</f>
        <v>30</v>
      </c>
      <c r="B158" s="231" t="s">
        <v>258</v>
      </c>
      <c r="C158" s="227"/>
      <c r="D158" s="228"/>
      <c r="E158" s="229"/>
      <c r="F158" s="229"/>
    </row>
    <row r="159" spans="1:6" ht="63.75" x14ac:dyDescent="0.2">
      <c r="A159" s="225"/>
      <c r="B159" s="226" t="s">
        <v>257</v>
      </c>
      <c r="C159" s="227"/>
      <c r="D159" s="228"/>
      <c r="E159" s="229"/>
      <c r="F159" s="229"/>
    </row>
    <row r="160" spans="1:6" ht="14.25" x14ac:dyDescent="0.2">
      <c r="A160" s="225"/>
      <c r="B160" s="226"/>
      <c r="C160" s="227">
        <v>15</v>
      </c>
      <c r="D160" s="228" t="s">
        <v>43</v>
      </c>
      <c r="E160" s="45"/>
      <c r="F160" s="229">
        <f>C160*E160</f>
        <v>0</v>
      </c>
    </row>
    <row r="161" spans="1:6" x14ac:dyDescent="0.2">
      <c r="A161" s="241"/>
      <c r="B161" s="239"/>
      <c r="C161" s="240"/>
      <c r="D161" s="76"/>
      <c r="E161" s="77"/>
      <c r="F161" s="77"/>
    </row>
    <row r="162" spans="1:6" x14ac:dyDescent="0.2">
      <c r="A162" s="105"/>
      <c r="B162" s="234"/>
      <c r="C162" s="235"/>
      <c r="D162" s="236"/>
      <c r="E162" s="237"/>
      <c r="F162" s="238"/>
    </row>
    <row r="163" spans="1:6" x14ac:dyDescent="0.2">
      <c r="A163" s="225">
        <f>COUNT($A$12:A162)+1</f>
        <v>31</v>
      </c>
      <c r="B163" s="231" t="s">
        <v>256</v>
      </c>
      <c r="C163" s="227"/>
      <c r="D163" s="228"/>
      <c r="E163" s="229"/>
      <c r="F163" s="230"/>
    </row>
    <row r="164" spans="1:6" ht="114.75" x14ac:dyDescent="0.2">
      <c r="A164" s="232"/>
      <c r="B164" s="226" t="s">
        <v>255</v>
      </c>
      <c r="C164" s="227"/>
      <c r="D164" s="228"/>
      <c r="E164" s="229"/>
      <c r="F164" s="230"/>
    </row>
    <row r="165" spans="1:6" x14ac:dyDescent="0.2">
      <c r="A165" s="232"/>
      <c r="B165" s="231" t="s">
        <v>254</v>
      </c>
      <c r="C165" s="227"/>
      <c r="D165" s="228"/>
      <c r="E165" s="229"/>
      <c r="F165" s="230"/>
    </row>
    <row r="166" spans="1:6" x14ac:dyDescent="0.2">
      <c r="A166" s="232"/>
      <c r="B166" s="226" t="s">
        <v>253</v>
      </c>
      <c r="C166" s="227">
        <v>4</v>
      </c>
      <c r="D166" s="228" t="s">
        <v>1</v>
      </c>
      <c r="E166" s="45"/>
      <c r="F166" s="229">
        <f>+E166*C166</f>
        <v>0</v>
      </c>
    </row>
    <row r="167" spans="1:6" x14ac:dyDescent="0.2">
      <c r="A167" s="232"/>
      <c r="B167" s="226" t="s">
        <v>252</v>
      </c>
      <c r="C167" s="227">
        <v>2</v>
      </c>
      <c r="D167" s="228" t="s">
        <v>1</v>
      </c>
      <c r="E167" s="45"/>
      <c r="F167" s="229">
        <f>+E167*C167</f>
        <v>0</v>
      </c>
    </row>
    <row r="168" spans="1:6" x14ac:dyDescent="0.2">
      <c r="A168" s="104"/>
      <c r="B168" s="239"/>
      <c r="C168" s="240"/>
      <c r="D168" s="76"/>
      <c r="E168" s="77"/>
      <c r="F168" s="77"/>
    </row>
    <row r="169" spans="1:6" x14ac:dyDescent="0.2">
      <c r="A169" s="105"/>
      <c r="B169" s="234"/>
      <c r="C169" s="235"/>
      <c r="D169" s="236"/>
      <c r="E169" s="237"/>
      <c r="F169" s="238"/>
    </row>
    <row r="170" spans="1:6" x14ac:dyDescent="0.2">
      <c r="A170" s="225">
        <f>COUNT($A$12:A169)+1</f>
        <v>32</v>
      </c>
      <c r="B170" s="231" t="s">
        <v>12</v>
      </c>
      <c r="C170" s="227"/>
      <c r="D170" s="228"/>
      <c r="E170" s="229"/>
      <c r="F170" s="230"/>
    </row>
    <row r="171" spans="1:6" ht="38.25" x14ac:dyDescent="0.2">
      <c r="A171" s="232"/>
      <c r="B171" s="226" t="s">
        <v>14</v>
      </c>
      <c r="C171" s="227"/>
      <c r="D171" s="228"/>
      <c r="E171" s="229"/>
      <c r="F171" s="230"/>
    </row>
    <row r="172" spans="1:6" ht="14.25" x14ac:dyDescent="0.2">
      <c r="A172" s="232"/>
      <c r="B172" s="226"/>
      <c r="C172" s="227">
        <v>230</v>
      </c>
      <c r="D172" s="228" t="s">
        <v>43</v>
      </c>
      <c r="E172" s="45"/>
      <c r="F172" s="229">
        <f>C172*E172</f>
        <v>0</v>
      </c>
    </row>
    <row r="173" spans="1:6" x14ac:dyDescent="0.2">
      <c r="A173" s="104"/>
      <c r="B173" s="239"/>
      <c r="C173" s="240"/>
      <c r="D173" s="76"/>
      <c r="E173" s="77"/>
      <c r="F173" s="77"/>
    </row>
    <row r="174" spans="1:6" x14ac:dyDescent="0.2">
      <c r="A174" s="105"/>
      <c r="B174" s="234"/>
      <c r="C174" s="235"/>
      <c r="D174" s="236"/>
      <c r="E174" s="237"/>
      <c r="F174" s="238"/>
    </row>
    <row r="175" spans="1:6" x14ac:dyDescent="0.2">
      <c r="A175" s="225">
        <f>COUNT($A$12:A174)+1</f>
        <v>33</v>
      </c>
      <c r="B175" s="231" t="s">
        <v>13</v>
      </c>
      <c r="C175" s="227"/>
      <c r="D175" s="228"/>
      <c r="E175" s="229"/>
      <c r="F175" s="230"/>
    </row>
    <row r="176" spans="1:6" ht="38.25" x14ac:dyDescent="0.2">
      <c r="A176" s="232"/>
      <c r="B176" s="226" t="s">
        <v>31</v>
      </c>
      <c r="C176" s="227"/>
      <c r="D176" s="228"/>
      <c r="E176" s="229"/>
      <c r="F176" s="230"/>
    </row>
    <row r="177" spans="1:6" ht="14.25" x14ac:dyDescent="0.2">
      <c r="A177" s="232"/>
      <c r="B177" s="226"/>
      <c r="C177" s="227">
        <v>470</v>
      </c>
      <c r="D177" s="228" t="s">
        <v>43</v>
      </c>
      <c r="E177" s="45"/>
      <c r="F177" s="229">
        <f>C177*E177</f>
        <v>0</v>
      </c>
    </row>
    <row r="178" spans="1:6" x14ac:dyDescent="0.2">
      <c r="A178" s="104"/>
      <c r="B178" s="239"/>
      <c r="C178" s="240"/>
      <c r="D178" s="76"/>
      <c r="E178" s="77"/>
      <c r="F178" s="77"/>
    </row>
    <row r="179" spans="1:6" x14ac:dyDescent="0.2">
      <c r="A179" s="105"/>
      <c r="B179" s="234"/>
      <c r="C179" s="235"/>
      <c r="D179" s="236"/>
      <c r="E179" s="237"/>
      <c r="F179" s="238"/>
    </row>
    <row r="180" spans="1:6" x14ac:dyDescent="0.2">
      <c r="A180" s="225">
        <f>COUNT($A$12:A179)+1</f>
        <v>34</v>
      </c>
      <c r="B180" s="231" t="s">
        <v>66</v>
      </c>
      <c r="C180" s="227"/>
      <c r="D180" s="228"/>
      <c r="E180" s="229"/>
      <c r="F180" s="229"/>
    </row>
    <row r="181" spans="1:6" ht="38.25" x14ac:dyDescent="0.2">
      <c r="A181" s="232"/>
      <c r="B181" s="226" t="s">
        <v>67</v>
      </c>
      <c r="C181" s="227"/>
      <c r="D181" s="228"/>
      <c r="E181" s="229"/>
      <c r="F181" s="229"/>
    </row>
    <row r="182" spans="1:6" x14ac:dyDescent="0.2">
      <c r="A182" s="232"/>
      <c r="B182" s="226"/>
      <c r="C182" s="227">
        <v>13</v>
      </c>
      <c r="D182" s="228" t="s">
        <v>35</v>
      </c>
      <c r="E182" s="45"/>
      <c r="F182" s="229">
        <f>C182*E182</f>
        <v>0</v>
      </c>
    </row>
    <row r="183" spans="1:6" x14ac:dyDescent="0.2">
      <c r="A183" s="104"/>
      <c r="B183" s="239"/>
      <c r="C183" s="240"/>
      <c r="D183" s="76"/>
      <c r="E183" s="77"/>
      <c r="F183" s="77"/>
    </row>
    <row r="184" spans="1:6" x14ac:dyDescent="0.2">
      <c r="A184" s="105"/>
      <c r="B184" s="234"/>
      <c r="C184" s="235"/>
      <c r="D184" s="236"/>
      <c r="E184" s="237"/>
      <c r="F184" s="237"/>
    </row>
    <row r="185" spans="1:6" x14ac:dyDescent="0.2">
      <c r="A185" s="225">
        <f>COUNT($A$12:A184)+1</f>
        <v>35</v>
      </c>
      <c r="B185" s="231" t="s">
        <v>68</v>
      </c>
      <c r="C185" s="227"/>
      <c r="D185" s="228"/>
      <c r="E185" s="229"/>
      <c r="F185" s="229"/>
    </row>
    <row r="186" spans="1:6" ht="25.5" x14ac:dyDescent="0.2">
      <c r="A186" s="232"/>
      <c r="B186" s="226" t="s">
        <v>69</v>
      </c>
      <c r="C186" s="227"/>
      <c r="D186" s="228"/>
      <c r="E186" s="229"/>
      <c r="F186" s="229"/>
    </row>
    <row r="187" spans="1:6" ht="14.25" x14ac:dyDescent="0.2">
      <c r="A187" s="232"/>
      <c r="B187" s="226"/>
      <c r="C187" s="227">
        <v>150</v>
      </c>
      <c r="D187" s="228" t="s">
        <v>37</v>
      </c>
      <c r="E187" s="45"/>
      <c r="F187" s="229">
        <f>C187*E187</f>
        <v>0</v>
      </c>
    </row>
    <row r="188" spans="1:6" x14ac:dyDescent="0.2">
      <c r="A188" s="104"/>
      <c r="B188" s="239"/>
      <c r="C188" s="240"/>
      <c r="D188" s="76"/>
      <c r="E188" s="77"/>
      <c r="F188" s="77"/>
    </row>
    <row r="189" spans="1:6" x14ac:dyDescent="0.2">
      <c r="A189" s="105"/>
      <c r="B189" s="234"/>
      <c r="C189" s="235"/>
      <c r="D189" s="236"/>
      <c r="E189" s="237"/>
      <c r="F189" s="238"/>
    </row>
    <row r="190" spans="1:6" x14ac:dyDescent="0.2">
      <c r="A190" s="225">
        <f>COUNT($A$12:A189)+1</f>
        <v>36</v>
      </c>
      <c r="B190" s="231" t="s">
        <v>251</v>
      </c>
      <c r="C190" s="227"/>
      <c r="D190" s="228"/>
      <c r="E190" s="229"/>
      <c r="F190" s="230"/>
    </row>
    <row r="191" spans="1:6" ht="63.75" x14ac:dyDescent="0.2">
      <c r="A191" s="232"/>
      <c r="B191" s="226" t="s">
        <v>250</v>
      </c>
      <c r="C191" s="227"/>
      <c r="D191" s="228"/>
      <c r="E191" s="229"/>
      <c r="F191" s="230"/>
    </row>
    <row r="192" spans="1:6" ht="25.5" x14ac:dyDescent="0.2">
      <c r="A192" s="232"/>
      <c r="B192" s="226" t="s">
        <v>249</v>
      </c>
      <c r="C192" s="227">
        <v>270</v>
      </c>
      <c r="D192" s="228" t="s">
        <v>43</v>
      </c>
      <c r="E192" s="45"/>
      <c r="F192" s="229">
        <f>C192*E192</f>
        <v>0</v>
      </c>
    </row>
    <row r="193" spans="1:6" x14ac:dyDescent="0.2">
      <c r="A193" s="104"/>
      <c r="B193" s="239"/>
      <c r="C193" s="240"/>
      <c r="D193" s="76"/>
      <c r="E193" s="77"/>
      <c r="F193" s="77"/>
    </row>
    <row r="194" spans="1:6" x14ac:dyDescent="0.2">
      <c r="A194" s="105"/>
      <c r="B194" s="234"/>
      <c r="C194" s="235"/>
      <c r="D194" s="236"/>
      <c r="E194" s="237"/>
      <c r="F194" s="238"/>
    </row>
    <row r="195" spans="1:6" x14ac:dyDescent="0.2">
      <c r="A195" s="225">
        <f>COUNT($A$12:A194)+1</f>
        <v>37</v>
      </c>
      <c r="B195" s="231" t="s">
        <v>248</v>
      </c>
      <c r="C195" s="227"/>
      <c r="D195" s="228"/>
      <c r="E195" s="229"/>
      <c r="F195" s="230"/>
    </row>
    <row r="196" spans="1:6" ht="63.75" x14ac:dyDescent="0.2">
      <c r="A196" s="232"/>
      <c r="B196" s="226" t="s">
        <v>89</v>
      </c>
      <c r="C196" s="227"/>
      <c r="D196" s="228"/>
      <c r="E196" s="229"/>
      <c r="F196" s="230"/>
    </row>
    <row r="197" spans="1:6" ht="25.5" x14ac:dyDescent="0.2">
      <c r="A197" s="232"/>
      <c r="B197" s="226" t="s">
        <v>247</v>
      </c>
      <c r="C197" s="227">
        <v>200</v>
      </c>
      <c r="D197" s="228" t="s">
        <v>43</v>
      </c>
      <c r="E197" s="45"/>
      <c r="F197" s="229">
        <f>C197*E197</f>
        <v>0</v>
      </c>
    </row>
    <row r="198" spans="1:6" ht="25.5" x14ac:dyDescent="0.2">
      <c r="A198" s="232"/>
      <c r="B198" s="226" t="s">
        <v>246</v>
      </c>
      <c r="C198" s="227">
        <v>200</v>
      </c>
      <c r="D198" s="228" t="s">
        <v>43</v>
      </c>
      <c r="E198" s="45"/>
      <c r="F198" s="229">
        <f>C198*E198</f>
        <v>0</v>
      </c>
    </row>
    <row r="199" spans="1:6" x14ac:dyDescent="0.2">
      <c r="A199" s="104"/>
      <c r="B199" s="239"/>
      <c r="C199" s="240"/>
      <c r="D199" s="76"/>
      <c r="E199" s="77"/>
      <c r="F199" s="77"/>
    </row>
    <row r="200" spans="1:6" x14ac:dyDescent="0.2">
      <c r="A200" s="105"/>
      <c r="B200" s="234"/>
      <c r="C200" s="235"/>
      <c r="D200" s="236"/>
      <c r="E200" s="237"/>
      <c r="F200" s="238"/>
    </row>
    <row r="201" spans="1:6" x14ac:dyDescent="0.2">
      <c r="A201" s="225">
        <f>COUNT($A$12:A200)+1</f>
        <v>38</v>
      </c>
      <c r="B201" s="231" t="s">
        <v>70</v>
      </c>
      <c r="C201" s="227"/>
      <c r="D201" s="228"/>
      <c r="E201" s="229"/>
      <c r="F201" s="230"/>
    </row>
    <row r="202" spans="1:6" ht="63.75" x14ac:dyDescent="0.2">
      <c r="A202" s="232"/>
      <c r="B202" s="226" t="s">
        <v>89</v>
      </c>
      <c r="C202" s="227"/>
      <c r="D202" s="228"/>
      <c r="E202" s="229"/>
      <c r="F202" s="230"/>
    </row>
    <row r="203" spans="1:6" x14ac:dyDescent="0.2">
      <c r="A203" s="232"/>
      <c r="B203" s="231" t="s">
        <v>71</v>
      </c>
      <c r="C203" s="227"/>
      <c r="D203" s="228"/>
      <c r="E203" s="229"/>
      <c r="F203" s="230"/>
    </row>
    <row r="204" spans="1:6" ht="25.5" x14ac:dyDescent="0.2">
      <c r="A204" s="232"/>
      <c r="B204" s="226" t="s">
        <v>72</v>
      </c>
      <c r="C204" s="227">
        <v>230</v>
      </c>
      <c r="D204" s="228" t="s">
        <v>43</v>
      </c>
      <c r="E204" s="45"/>
      <c r="F204" s="229">
        <f>C204*E204</f>
        <v>0</v>
      </c>
    </row>
    <row r="205" spans="1:6" ht="25.5" x14ac:dyDescent="0.2">
      <c r="A205" s="232"/>
      <c r="B205" s="226" t="s">
        <v>90</v>
      </c>
      <c r="C205" s="227">
        <v>230</v>
      </c>
      <c r="D205" s="228" t="s">
        <v>43</v>
      </c>
      <c r="E205" s="45"/>
      <c r="F205" s="229">
        <f>C205*E205</f>
        <v>0</v>
      </c>
    </row>
    <row r="206" spans="1:6" x14ac:dyDescent="0.2">
      <c r="A206" s="104"/>
      <c r="B206" s="239"/>
      <c r="C206" s="240"/>
      <c r="D206" s="76"/>
      <c r="E206" s="77"/>
      <c r="F206" s="77"/>
    </row>
    <row r="207" spans="1:6" ht="14.25" x14ac:dyDescent="0.2">
      <c r="A207" s="105"/>
      <c r="B207" s="271"/>
      <c r="C207" s="235"/>
      <c r="D207" s="236"/>
      <c r="E207" s="237"/>
      <c r="F207" s="238"/>
    </row>
    <row r="208" spans="1:6" x14ac:dyDescent="0.2">
      <c r="A208" s="225">
        <f>COUNT($A$12:A207)+1</f>
        <v>39</v>
      </c>
      <c r="B208" s="231" t="s">
        <v>73</v>
      </c>
      <c r="C208" s="227"/>
      <c r="D208" s="228"/>
      <c r="E208" s="229"/>
      <c r="F208" s="230"/>
    </row>
    <row r="209" spans="1:6" ht="63.75" x14ac:dyDescent="0.2">
      <c r="A209" s="232"/>
      <c r="B209" s="226" t="s">
        <v>114</v>
      </c>
      <c r="C209" s="227"/>
      <c r="D209" s="228"/>
      <c r="E209" s="229"/>
      <c r="F209" s="230"/>
    </row>
    <row r="210" spans="1:6" ht="14.25" x14ac:dyDescent="0.2">
      <c r="A210" s="232"/>
      <c r="B210" s="272"/>
      <c r="C210" s="227">
        <v>470</v>
      </c>
      <c r="D210" s="228" t="s">
        <v>43</v>
      </c>
      <c r="E210" s="45"/>
      <c r="F210" s="229">
        <f>+E210*C210</f>
        <v>0</v>
      </c>
    </row>
    <row r="211" spans="1:6" ht="14.25" x14ac:dyDescent="0.2">
      <c r="A211" s="104"/>
      <c r="B211" s="273"/>
      <c r="C211" s="240"/>
      <c r="D211" s="76"/>
      <c r="E211" s="77"/>
      <c r="F211" s="77"/>
    </row>
    <row r="212" spans="1:6" x14ac:dyDescent="0.2">
      <c r="A212" s="105"/>
      <c r="B212" s="234"/>
      <c r="C212" s="235"/>
      <c r="D212" s="236"/>
      <c r="E212" s="237"/>
      <c r="F212" s="238"/>
    </row>
    <row r="213" spans="1:6" x14ac:dyDescent="0.2">
      <c r="A213" s="225">
        <f>COUNT($A$12:A212)+1</f>
        <v>40</v>
      </c>
      <c r="B213" s="231" t="s">
        <v>245</v>
      </c>
      <c r="C213" s="227"/>
      <c r="D213" s="228"/>
      <c r="E213" s="229"/>
      <c r="F213" s="230"/>
    </row>
    <row r="214" spans="1:6" ht="38.25" x14ac:dyDescent="0.2">
      <c r="A214" s="232"/>
      <c r="B214" s="226" t="s">
        <v>244</v>
      </c>
      <c r="C214" s="227"/>
      <c r="D214" s="228"/>
      <c r="E214" s="229"/>
      <c r="F214" s="230"/>
    </row>
    <row r="215" spans="1:6" ht="14.25" x14ac:dyDescent="0.2">
      <c r="A215" s="232"/>
      <c r="B215" s="226"/>
      <c r="C215" s="227">
        <v>110</v>
      </c>
      <c r="D215" s="228" t="s">
        <v>37</v>
      </c>
      <c r="E215" s="45"/>
      <c r="F215" s="229">
        <f>C215*E215</f>
        <v>0</v>
      </c>
    </row>
    <row r="216" spans="1:6" x14ac:dyDescent="0.2">
      <c r="A216" s="104"/>
      <c r="B216" s="239"/>
      <c r="C216" s="240"/>
      <c r="D216" s="76"/>
      <c r="E216" s="77"/>
      <c r="F216" s="77"/>
    </row>
    <row r="217" spans="1:6" x14ac:dyDescent="0.2">
      <c r="A217" s="105"/>
      <c r="B217" s="234"/>
      <c r="C217" s="235"/>
      <c r="D217" s="236"/>
      <c r="E217" s="237"/>
      <c r="F217" s="238"/>
    </row>
    <row r="218" spans="1:6" x14ac:dyDescent="0.2">
      <c r="A218" s="225">
        <f>COUNT($A$12:A217)+1</f>
        <v>41</v>
      </c>
      <c r="B218" s="231" t="s">
        <v>243</v>
      </c>
      <c r="C218" s="227"/>
      <c r="D218" s="228"/>
      <c r="E218" s="229"/>
      <c r="F218" s="229"/>
    </row>
    <row r="219" spans="1:6" ht="51" x14ac:dyDescent="0.2">
      <c r="A219" s="232"/>
      <c r="B219" s="226" t="s">
        <v>242</v>
      </c>
      <c r="C219" s="227"/>
      <c r="D219" s="228"/>
      <c r="E219" s="229"/>
      <c r="F219" s="230"/>
    </row>
    <row r="220" spans="1:6" ht="14.25" x14ac:dyDescent="0.2">
      <c r="A220" s="232"/>
      <c r="B220" s="226"/>
      <c r="C220" s="227">
        <v>60</v>
      </c>
      <c r="D220" s="228" t="s">
        <v>37</v>
      </c>
      <c r="E220" s="45"/>
      <c r="F220" s="229">
        <f>C220*E220</f>
        <v>0</v>
      </c>
    </row>
    <row r="221" spans="1:6" x14ac:dyDescent="0.2">
      <c r="A221" s="104"/>
      <c r="B221" s="239"/>
      <c r="C221" s="240"/>
      <c r="D221" s="76"/>
      <c r="E221" s="77"/>
      <c r="F221" s="77"/>
    </row>
    <row r="222" spans="1:6" x14ac:dyDescent="0.2">
      <c r="A222" s="105"/>
      <c r="B222" s="234"/>
      <c r="C222" s="235"/>
      <c r="D222" s="236"/>
      <c r="E222" s="237"/>
      <c r="F222" s="237"/>
    </row>
    <row r="223" spans="1:6" x14ac:dyDescent="0.2">
      <c r="A223" s="225">
        <f>COUNT($A$12:A222)+1</f>
        <v>42</v>
      </c>
      <c r="B223" s="231" t="s">
        <v>241</v>
      </c>
      <c r="C223" s="227"/>
      <c r="D223" s="228"/>
      <c r="E223" s="229"/>
      <c r="F223" s="229"/>
    </row>
    <row r="224" spans="1:6" ht="63.75" x14ac:dyDescent="0.2">
      <c r="A224" s="232"/>
      <c r="B224" s="226" t="s">
        <v>240</v>
      </c>
      <c r="C224" s="227"/>
      <c r="D224" s="228"/>
      <c r="E224" s="229"/>
      <c r="F224" s="230"/>
    </row>
    <row r="225" spans="1:6" ht="14.25" x14ac:dyDescent="0.2">
      <c r="A225" s="232"/>
      <c r="B225" s="226"/>
      <c r="C225" s="227">
        <v>70</v>
      </c>
      <c r="D225" s="228" t="s">
        <v>37</v>
      </c>
      <c r="E225" s="45"/>
      <c r="F225" s="229">
        <f>C225*E225</f>
        <v>0</v>
      </c>
    </row>
    <row r="226" spans="1:6" x14ac:dyDescent="0.2">
      <c r="A226" s="104"/>
      <c r="B226" s="239"/>
      <c r="C226" s="240"/>
      <c r="D226" s="76"/>
      <c r="E226" s="77"/>
      <c r="F226" s="77"/>
    </row>
    <row r="227" spans="1:6" x14ac:dyDescent="0.2">
      <c r="A227" s="105"/>
      <c r="B227" s="67"/>
      <c r="C227" s="235"/>
      <c r="D227" s="236"/>
      <c r="E227" s="237"/>
      <c r="F227" s="237"/>
    </row>
    <row r="228" spans="1:6" x14ac:dyDescent="0.2">
      <c r="A228" s="225">
        <f>COUNT($A$12:A227)+1</f>
        <v>43</v>
      </c>
      <c r="B228" s="274" t="s">
        <v>74</v>
      </c>
      <c r="C228" s="227"/>
      <c r="D228" s="228"/>
      <c r="E228" s="229"/>
      <c r="F228" s="229"/>
    </row>
    <row r="229" spans="1:6" ht="38.25" x14ac:dyDescent="0.2">
      <c r="A229" s="232"/>
      <c r="B229" s="226" t="s">
        <v>75</v>
      </c>
      <c r="C229" s="227"/>
      <c r="D229" s="228"/>
      <c r="E229" s="229"/>
      <c r="F229" s="229"/>
    </row>
    <row r="230" spans="1:6" x14ac:dyDescent="0.2">
      <c r="A230" s="232"/>
      <c r="C230" s="227">
        <v>10</v>
      </c>
      <c r="D230" s="228" t="s">
        <v>1</v>
      </c>
      <c r="E230" s="45"/>
      <c r="F230" s="229">
        <f>C230*E230</f>
        <v>0</v>
      </c>
    </row>
    <row r="231" spans="1:6" x14ac:dyDescent="0.2">
      <c r="A231" s="104"/>
      <c r="B231" s="275"/>
      <c r="C231" s="240"/>
      <c r="D231" s="76"/>
      <c r="E231" s="77"/>
      <c r="F231" s="77"/>
    </row>
    <row r="232" spans="1:6" x14ac:dyDescent="0.2">
      <c r="A232" s="105"/>
      <c r="B232" s="67"/>
      <c r="C232" s="235"/>
      <c r="D232" s="236"/>
      <c r="E232" s="237"/>
      <c r="F232" s="237"/>
    </row>
    <row r="233" spans="1:6" x14ac:dyDescent="0.2">
      <c r="A233" s="225">
        <f>COUNT($A$12:A232)+1</f>
        <v>44</v>
      </c>
      <c r="B233" s="270" t="s">
        <v>76</v>
      </c>
      <c r="C233" s="227"/>
      <c r="D233" s="228"/>
      <c r="E233" s="229"/>
      <c r="F233" s="229"/>
    </row>
    <row r="234" spans="1:6" ht="38.25" x14ac:dyDescent="0.2">
      <c r="A234" s="232"/>
      <c r="B234" s="276" t="s">
        <v>77</v>
      </c>
      <c r="C234" s="227"/>
      <c r="D234" s="228"/>
      <c r="E234" s="229"/>
      <c r="F234" s="229"/>
    </row>
    <row r="235" spans="1:6" x14ac:dyDescent="0.2">
      <c r="A235" s="232"/>
      <c r="C235" s="227">
        <v>1</v>
      </c>
      <c r="D235" s="228" t="s">
        <v>1</v>
      </c>
      <c r="E235" s="45"/>
      <c r="F235" s="229">
        <f>C235*E235</f>
        <v>0</v>
      </c>
    </row>
    <row r="236" spans="1:6" x14ac:dyDescent="0.2">
      <c r="A236" s="104"/>
      <c r="B236" s="275"/>
      <c r="C236" s="240"/>
      <c r="D236" s="76"/>
      <c r="E236" s="77"/>
      <c r="F236" s="77"/>
    </row>
    <row r="237" spans="1:6" x14ac:dyDescent="0.2">
      <c r="A237" s="105"/>
      <c r="B237" s="67"/>
      <c r="C237" s="235"/>
      <c r="D237" s="236"/>
      <c r="E237" s="237"/>
      <c r="F237" s="237"/>
    </row>
    <row r="238" spans="1:6" x14ac:dyDescent="0.2">
      <c r="A238" s="225">
        <f>COUNT($A$12:A237)+1</f>
        <v>45</v>
      </c>
      <c r="B238" s="231" t="s">
        <v>18</v>
      </c>
      <c r="C238" s="227"/>
      <c r="D238" s="228"/>
      <c r="E238" s="229"/>
      <c r="F238" s="229"/>
    </row>
    <row r="239" spans="1:6" x14ac:dyDescent="0.2">
      <c r="A239" s="232"/>
      <c r="B239" s="226" t="s">
        <v>17</v>
      </c>
      <c r="C239" s="227"/>
      <c r="D239" s="228"/>
      <c r="E239" s="229"/>
      <c r="F239" s="230"/>
    </row>
    <row r="240" spans="1:6" ht="14.25" x14ac:dyDescent="0.2">
      <c r="A240" s="232"/>
      <c r="B240" s="226"/>
      <c r="C240" s="227">
        <v>460</v>
      </c>
      <c r="D240" s="228" t="s">
        <v>43</v>
      </c>
      <c r="E240" s="45"/>
      <c r="F240" s="229">
        <f>C240*E240</f>
        <v>0</v>
      </c>
    </row>
    <row r="241" spans="1:6" x14ac:dyDescent="0.2">
      <c r="A241" s="104"/>
      <c r="B241" s="239"/>
      <c r="C241" s="240"/>
      <c r="D241" s="76"/>
      <c r="E241" s="77"/>
      <c r="F241" s="77"/>
    </row>
    <row r="242" spans="1:6" x14ac:dyDescent="0.2">
      <c r="A242" s="105"/>
      <c r="B242" s="234"/>
      <c r="C242" s="235"/>
      <c r="D242" s="236"/>
      <c r="E242" s="237"/>
      <c r="F242" s="237"/>
    </row>
    <row r="243" spans="1:6" x14ac:dyDescent="0.2">
      <c r="A243" s="225">
        <f>COUNT($A$12:A242)+1</f>
        <v>46</v>
      </c>
      <c r="B243" s="231" t="s">
        <v>78</v>
      </c>
      <c r="C243" s="227"/>
      <c r="D243" s="228"/>
      <c r="E243" s="229"/>
      <c r="F243" s="230"/>
    </row>
    <row r="244" spans="1:6" ht="38.25" x14ac:dyDescent="0.2">
      <c r="A244" s="232"/>
      <c r="B244" s="226" t="s">
        <v>96</v>
      </c>
      <c r="C244" s="227"/>
      <c r="D244" s="228"/>
      <c r="E244" s="229"/>
      <c r="F244" s="230"/>
    </row>
    <row r="245" spans="1:6" ht="14.25" x14ac:dyDescent="0.2">
      <c r="A245" s="232"/>
      <c r="B245" s="226" t="s">
        <v>32</v>
      </c>
      <c r="C245" s="227">
        <v>1230</v>
      </c>
      <c r="D245" s="228" t="s">
        <v>42</v>
      </c>
      <c r="E245" s="45"/>
      <c r="F245" s="229">
        <f>C245*E245</f>
        <v>0</v>
      </c>
    </row>
    <row r="246" spans="1:6" ht="14.25" x14ac:dyDescent="0.2">
      <c r="A246" s="232"/>
      <c r="B246" s="226" t="s">
        <v>33</v>
      </c>
      <c r="C246" s="227">
        <v>140</v>
      </c>
      <c r="D246" s="228" t="s">
        <v>42</v>
      </c>
      <c r="E246" s="45"/>
      <c r="F246" s="229">
        <f>C246*E246</f>
        <v>0</v>
      </c>
    </row>
    <row r="247" spans="1:6" x14ac:dyDescent="0.2">
      <c r="A247" s="104"/>
      <c r="B247" s="239"/>
      <c r="C247" s="240"/>
      <c r="D247" s="76"/>
      <c r="E247" s="77"/>
      <c r="F247" s="77"/>
    </row>
    <row r="248" spans="1:6" x14ac:dyDescent="0.2">
      <c r="A248" s="105"/>
      <c r="B248" s="234"/>
      <c r="C248" s="235"/>
      <c r="D248" s="236"/>
      <c r="E248" s="237"/>
      <c r="F248" s="237"/>
    </row>
    <row r="249" spans="1:6" x14ac:dyDescent="0.2">
      <c r="A249" s="225">
        <f>COUNT($A$12:A248)+1</f>
        <v>47</v>
      </c>
      <c r="B249" s="231" t="s">
        <v>79</v>
      </c>
      <c r="C249" s="227"/>
      <c r="D249" s="228"/>
      <c r="E249" s="229"/>
      <c r="F249" s="229"/>
    </row>
    <row r="250" spans="1:6" ht="38.25" x14ac:dyDescent="0.2">
      <c r="A250" s="232"/>
      <c r="B250" s="226" t="s">
        <v>97</v>
      </c>
      <c r="C250" s="227"/>
      <c r="D250" s="228"/>
      <c r="E250" s="229"/>
      <c r="F250" s="229"/>
    </row>
    <row r="251" spans="1:6" ht="14.25" x14ac:dyDescent="0.2">
      <c r="A251" s="232"/>
      <c r="B251" s="226" t="s">
        <v>32</v>
      </c>
      <c r="C251" s="227">
        <v>60</v>
      </c>
      <c r="D251" s="228" t="s">
        <v>42</v>
      </c>
      <c r="E251" s="45"/>
      <c r="F251" s="229">
        <f>C251*E251</f>
        <v>0</v>
      </c>
    </row>
    <row r="252" spans="1:6" ht="14.25" x14ac:dyDescent="0.2">
      <c r="A252" s="232"/>
      <c r="B252" s="226" t="s">
        <v>33</v>
      </c>
      <c r="C252" s="227">
        <v>5</v>
      </c>
      <c r="D252" s="228" t="s">
        <v>42</v>
      </c>
      <c r="E252" s="45"/>
      <c r="F252" s="229">
        <f>C252*E252</f>
        <v>0</v>
      </c>
    </row>
    <row r="253" spans="1:6" x14ac:dyDescent="0.2">
      <c r="A253" s="104"/>
      <c r="B253" s="239"/>
      <c r="C253" s="240"/>
      <c r="D253" s="76"/>
      <c r="E253" s="77"/>
      <c r="F253" s="77"/>
    </row>
    <row r="254" spans="1:6" x14ac:dyDescent="0.2">
      <c r="A254" s="105"/>
      <c r="B254" s="234"/>
      <c r="C254" s="235"/>
      <c r="D254" s="236"/>
      <c r="E254" s="237"/>
      <c r="F254" s="237"/>
    </row>
    <row r="255" spans="1:6" x14ac:dyDescent="0.2">
      <c r="A255" s="225">
        <f>COUNT($A$12:A254)+1</f>
        <v>48</v>
      </c>
      <c r="B255" s="231" t="s">
        <v>98</v>
      </c>
      <c r="C255" s="227"/>
      <c r="D255" s="228"/>
      <c r="E255" s="229"/>
      <c r="F255" s="230"/>
    </row>
    <row r="256" spans="1:6" ht="38.25" x14ac:dyDescent="0.2">
      <c r="A256" s="232"/>
      <c r="B256" s="226" t="s">
        <v>115</v>
      </c>
      <c r="C256" s="227"/>
      <c r="D256" s="228"/>
      <c r="E256" s="229"/>
      <c r="F256" s="230"/>
    </row>
    <row r="257" spans="1:6" ht="14.25" x14ac:dyDescent="0.2">
      <c r="A257" s="232"/>
      <c r="B257" s="226"/>
      <c r="C257" s="227">
        <v>8</v>
      </c>
      <c r="D257" s="228" t="s">
        <v>42</v>
      </c>
      <c r="E257" s="45"/>
      <c r="F257" s="229">
        <f>C257*E257</f>
        <v>0</v>
      </c>
    </row>
    <row r="258" spans="1:6" x14ac:dyDescent="0.2">
      <c r="A258" s="104"/>
      <c r="B258" s="239"/>
      <c r="C258" s="240"/>
      <c r="D258" s="76"/>
      <c r="E258" s="77"/>
      <c r="F258" s="77"/>
    </row>
    <row r="259" spans="1:6" x14ac:dyDescent="0.2">
      <c r="A259" s="105"/>
      <c r="B259" s="234"/>
      <c r="C259" s="235"/>
      <c r="D259" s="236"/>
      <c r="E259" s="237"/>
      <c r="F259" s="237"/>
    </row>
    <row r="260" spans="1:6" x14ac:dyDescent="0.2">
      <c r="A260" s="225">
        <f>COUNT($A$12:A259)+1</f>
        <v>49</v>
      </c>
      <c r="B260" s="264" t="s">
        <v>80</v>
      </c>
      <c r="C260" s="227"/>
      <c r="D260" s="228"/>
      <c r="E260" s="229"/>
      <c r="F260" s="229"/>
    </row>
    <row r="261" spans="1:6" ht="25.5" x14ac:dyDescent="0.2">
      <c r="A261" s="232"/>
      <c r="B261" s="226" t="s">
        <v>81</v>
      </c>
      <c r="C261" s="227"/>
      <c r="D261" s="228"/>
      <c r="E261" s="229"/>
      <c r="F261" s="229"/>
    </row>
    <row r="262" spans="1:6" ht="14.25" x14ac:dyDescent="0.2">
      <c r="A262" s="232"/>
      <c r="B262" s="226"/>
      <c r="C262" s="227">
        <v>73</v>
      </c>
      <c r="D262" s="228" t="s">
        <v>42</v>
      </c>
      <c r="E262" s="45"/>
      <c r="F262" s="229">
        <f>C262*E262</f>
        <v>0</v>
      </c>
    </row>
    <row r="263" spans="1:6" x14ac:dyDescent="0.2">
      <c r="A263" s="104"/>
      <c r="B263" s="239"/>
      <c r="C263" s="240"/>
      <c r="D263" s="76"/>
      <c r="E263" s="77"/>
      <c r="F263" s="77"/>
    </row>
    <row r="264" spans="1:6" x14ac:dyDescent="0.2">
      <c r="A264" s="105"/>
      <c r="B264" s="234"/>
      <c r="C264" s="235"/>
      <c r="D264" s="236"/>
      <c r="E264" s="237"/>
      <c r="F264" s="237"/>
    </row>
    <row r="265" spans="1:6" x14ac:dyDescent="0.2">
      <c r="A265" s="225">
        <f>COUNT($A$12:A264)+1</f>
        <v>50</v>
      </c>
      <c r="B265" s="231" t="s">
        <v>165</v>
      </c>
      <c r="C265" s="227"/>
      <c r="D265" s="228"/>
      <c r="E265" s="229"/>
      <c r="F265" s="229"/>
    </row>
    <row r="266" spans="1:6" ht="38.25" x14ac:dyDescent="0.2">
      <c r="A266" s="232"/>
      <c r="B266" s="226" t="s">
        <v>116</v>
      </c>
      <c r="C266" s="227"/>
      <c r="D266" s="228"/>
      <c r="E266" s="229"/>
      <c r="F266" s="229"/>
    </row>
    <row r="267" spans="1:6" ht="14.25" x14ac:dyDescent="0.2">
      <c r="A267" s="232"/>
      <c r="B267" s="226"/>
      <c r="C267" s="227">
        <v>690</v>
      </c>
      <c r="D267" s="228" t="s">
        <v>42</v>
      </c>
      <c r="E267" s="45"/>
      <c r="F267" s="229">
        <f>C267*E267</f>
        <v>0</v>
      </c>
    </row>
    <row r="268" spans="1:6" x14ac:dyDescent="0.2">
      <c r="A268" s="104"/>
      <c r="B268" s="239"/>
      <c r="C268" s="240"/>
      <c r="D268" s="76"/>
      <c r="E268" s="77"/>
      <c r="F268" s="77"/>
    </row>
    <row r="269" spans="1:6" x14ac:dyDescent="0.2">
      <c r="A269" s="105"/>
      <c r="B269" s="234"/>
      <c r="C269" s="235"/>
      <c r="D269" s="236"/>
      <c r="E269" s="237"/>
      <c r="F269" s="237"/>
    </row>
    <row r="270" spans="1:6" x14ac:dyDescent="0.2">
      <c r="A270" s="225">
        <f>COUNT($A$12:A269)+1</f>
        <v>51</v>
      </c>
      <c r="B270" s="231" t="s">
        <v>25</v>
      </c>
      <c r="C270" s="227"/>
      <c r="D270" s="228"/>
      <c r="E270" s="229"/>
      <c r="F270" s="229"/>
    </row>
    <row r="271" spans="1:6" ht="51" x14ac:dyDescent="0.2">
      <c r="A271" s="232"/>
      <c r="B271" s="226" t="s">
        <v>146</v>
      </c>
      <c r="C271" s="227"/>
      <c r="D271" s="228"/>
      <c r="E271" s="229"/>
      <c r="F271" s="229"/>
    </row>
    <row r="272" spans="1:6" ht="14.25" x14ac:dyDescent="0.2">
      <c r="A272" s="232"/>
      <c r="B272" s="226"/>
      <c r="C272" s="227">
        <v>120</v>
      </c>
      <c r="D272" s="228" t="s">
        <v>42</v>
      </c>
      <c r="E272" s="45"/>
      <c r="F272" s="229">
        <f>C272*E272</f>
        <v>0</v>
      </c>
    </row>
    <row r="273" spans="1:6" x14ac:dyDescent="0.2">
      <c r="A273" s="104"/>
      <c r="B273" s="239"/>
      <c r="C273" s="240"/>
      <c r="D273" s="76"/>
      <c r="E273" s="77"/>
      <c r="F273" s="77"/>
    </row>
    <row r="274" spans="1:6" x14ac:dyDescent="0.2">
      <c r="A274" s="105"/>
      <c r="B274" s="234"/>
      <c r="C274" s="235"/>
      <c r="D274" s="236"/>
      <c r="E274" s="237"/>
      <c r="F274" s="237"/>
    </row>
    <row r="275" spans="1:6" x14ac:dyDescent="0.2">
      <c r="A275" s="225">
        <f>COUNT($A$12:A274)+1</f>
        <v>52</v>
      </c>
      <c r="B275" s="231" t="s">
        <v>82</v>
      </c>
      <c r="C275" s="227"/>
      <c r="D275" s="228"/>
      <c r="E275" s="229"/>
      <c r="F275" s="229"/>
    </row>
    <row r="276" spans="1:6" ht="63.75" x14ac:dyDescent="0.2">
      <c r="A276" s="232"/>
      <c r="B276" s="226" t="s">
        <v>104</v>
      </c>
      <c r="C276" s="227"/>
      <c r="D276" s="228"/>
      <c r="E276" s="229"/>
      <c r="F276" s="229"/>
    </row>
    <row r="277" spans="1:6" ht="14.25" x14ac:dyDescent="0.2">
      <c r="A277" s="232"/>
      <c r="B277" s="226"/>
      <c r="C277" s="227">
        <v>360</v>
      </c>
      <c r="D277" s="228" t="s">
        <v>42</v>
      </c>
      <c r="E277" s="45"/>
      <c r="F277" s="229">
        <f>C277*E277</f>
        <v>0</v>
      </c>
    </row>
    <row r="278" spans="1:6" x14ac:dyDescent="0.2">
      <c r="A278" s="104"/>
      <c r="B278" s="239"/>
      <c r="C278" s="240"/>
      <c r="D278" s="76"/>
      <c r="E278" s="77"/>
      <c r="F278" s="77"/>
    </row>
    <row r="279" spans="1:6" x14ac:dyDescent="0.2">
      <c r="A279" s="105"/>
      <c r="B279" s="234"/>
      <c r="C279" s="235"/>
      <c r="D279" s="236"/>
      <c r="E279" s="237"/>
      <c r="F279" s="237"/>
    </row>
    <row r="280" spans="1:6" x14ac:dyDescent="0.2">
      <c r="A280" s="225">
        <f>COUNT($A$12:A279)+1</f>
        <v>53</v>
      </c>
      <c r="B280" s="231" t="s">
        <v>83</v>
      </c>
      <c r="C280" s="227"/>
      <c r="D280" s="228"/>
      <c r="E280" s="229"/>
      <c r="F280" s="230"/>
    </row>
    <row r="281" spans="1:6" ht="51" x14ac:dyDescent="0.2">
      <c r="A281" s="232"/>
      <c r="B281" s="226" t="s">
        <v>105</v>
      </c>
      <c r="C281" s="227"/>
      <c r="D281" s="228"/>
      <c r="E281" s="229"/>
      <c r="F281" s="230"/>
    </row>
    <row r="282" spans="1:6" ht="14.25" x14ac:dyDescent="0.2">
      <c r="A282" s="232"/>
      <c r="B282" s="226"/>
      <c r="C282" s="227">
        <v>490</v>
      </c>
      <c r="D282" s="228" t="s">
        <v>42</v>
      </c>
      <c r="E282" s="45"/>
      <c r="F282" s="229">
        <f>C282*E282</f>
        <v>0</v>
      </c>
    </row>
    <row r="283" spans="1:6" x14ac:dyDescent="0.2">
      <c r="A283" s="104"/>
      <c r="B283" s="239"/>
      <c r="C283" s="240"/>
      <c r="D283" s="76"/>
      <c r="E283" s="77"/>
      <c r="F283" s="77"/>
    </row>
    <row r="284" spans="1:6" x14ac:dyDescent="0.2">
      <c r="A284" s="105"/>
      <c r="B284" s="234"/>
      <c r="C284" s="235"/>
      <c r="D284" s="236"/>
      <c r="E284" s="237"/>
      <c r="F284" s="237"/>
    </row>
    <row r="285" spans="1:6" x14ac:dyDescent="0.2">
      <c r="A285" s="225">
        <f>COUNT($A$12:A284)+1</f>
        <v>54</v>
      </c>
      <c r="B285" s="231" t="s">
        <v>19</v>
      </c>
      <c r="C285" s="227"/>
      <c r="D285" s="228"/>
      <c r="E285" s="229"/>
      <c r="F285" s="230"/>
    </row>
    <row r="286" spans="1:6" ht="38.25" x14ac:dyDescent="0.2">
      <c r="A286" s="232"/>
      <c r="B286" s="226" t="s">
        <v>84</v>
      </c>
      <c r="C286" s="227"/>
      <c r="D286" s="228"/>
      <c r="E286" s="229"/>
      <c r="F286" s="230"/>
    </row>
    <row r="287" spans="1:6" ht="14.25" x14ac:dyDescent="0.2">
      <c r="A287" s="232"/>
      <c r="B287" s="226"/>
      <c r="C287" s="227">
        <v>73</v>
      </c>
      <c r="D287" s="228" t="s">
        <v>42</v>
      </c>
      <c r="E287" s="45"/>
      <c r="F287" s="229">
        <f>C287*E287</f>
        <v>0</v>
      </c>
    </row>
    <row r="288" spans="1:6" x14ac:dyDescent="0.2">
      <c r="A288" s="104"/>
      <c r="B288" s="239"/>
      <c r="C288" s="240"/>
      <c r="D288" s="76"/>
      <c r="E288" s="77"/>
      <c r="F288" s="77"/>
    </row>
    <row r="289" spans="1:6" x14ac:dyDescent="0.2">
      <c r="A289" s="105"/>
      <c r="B289" s="67"/>
      <c r="C289" s="235"/>
      <c r="D289" s="277"/>
      <c r="E289" s="32"/>
      <c r="F289" s="32"/>
    </row>
    <row r="290" spans="1:6" x14ac:dyDescent="0.2">
      <c r="A290" s="225">
        <f>COUNT($A$12:A289)+1</f>
        <v>55</v>
      </c>
      <c r="B290" s="231" t="s">
        <v>21</v>
      </c>
      <c r="C290" s="227"/>
      <c r="D290" s="228"/>
      <c r="E290" s="229"/>
      <c r="F290" s="229"/>
    </row>
    <row r="291" spans="1:6" ht="25.5" x14ac:dyDescent="0.2">
      <c r="A291" s="232"/>
      <c r="B291" s="226" t="s">
        <v>20</v>
      </c>
      <c r="C291" s="227"/>
      <c r="D291" s="228"/>
      <c r="E291" s="229"/>
      <c r="F291" s="230"/>
    </row>
    <row r="292" spans="1:6" ht="14.25" x14ac:dyDescent="0.2">
      <c r="A292" s="232"/>
      <c r="B292" s="226"/>
      <c r="C292" s="227">
        <v>1650</v>
      </c>
      <c r="D292" s="228" t="s">
        <v>42</v>
      </c>
      <c r="E292" s="45"/>
      <c r="F292" s="229">
        <f>C292*E292</f>
        <v>0</v>
      </c>
    </row>
    <row r="293" spans="1:6" x14ac:dyDescent="0.2">
      <c r="A293" s="104"/>
      <c r="B293" s="239"/>
      <c r="C293" s="240"/>
      <c r="D293" s="76"/>
      <c r="E293" s="77"/>
      <c r="F293" s="77"/>
    </row>
    <row r="294" spans="1:6" x14ac:dyDescent="0.2">
      <c r="A294" s="105"/>
      <c r="B294" s="234"/>
      <c r="C294" s="235"/>
      <c r="D294" s="236"/>
      <c r="E294" s="237"/>
      <c r="F294" s="237"/>
    </row>
    <row r="295" spans="1:6" x14ac:dyDescent="0.2">
      <c r="A295" s="225">
        <f>COUNT($A$12:A294)+1</f>
        <v>56</v>
      </c>
      <c r="B295" s="231" t="s">
        <v>22</v>
      </c>
      <c r="C295" s="227"/>
      <c r="D295" s="228"/>
      <c r="E295" s="229"/>
      <c r="F295" s="229"/>
    </row>
    <row r="296" spans="1:6" x14ac:dyDescent="0.2">
      <c r="A296" s="232"/>
      <c r="B296" s="226" t="s">
        <v>118</v>
      </c>
      <c r="C296" s="227"/>
      <c r="D296" s="228"/>
      <c r="E296" s="229"/>
      <c r="F296" s="230"/>
    </row>
    <row r="297" spans="1:6" ht="14.25" x14ac:dyDescent="0.2">
      <c r="A297" s="232"/>
      <c r="B297" s="226"/>
      <c r="C297" s="227">
        <v>320</v>
      </c>
      <c r="D297" s="228" t="s">
        <v>37</v>
      </c>
      <c r="E297" s="45"/>
      <c r="F297" s="229">
        <f>C297*E297</f>
        <v>0</v>
      </c>
    </row>
    <row r="298" spans="1:6" x14ac:dyDescent="0.2">
      <c r="A298" s="104"/>
      <c r="B298" s="239"/>
      <c r="C298" s="240"/>
      <c r="D298" s="76"/>
      <c r="E298" s="77"/>
      <c r="F298" s="77"/>
    </row>
    <row r="299" spans="1:6" x14ac:dyDescent="0.2">
      <c r="A299" s="105"/>
      <c r="B299" s="234"/>
      <c r="C299" s="235"/>
      <c r="D299" s="236"/>
      <c r="E299" s="237"/>
      <c r="F299" s="237"/>
    </row>
    <row r="300" spans="1:6" x14ac:dyDescent="0.2">
      <c r="A300" s="225">
        <f>COUNT($A$12:A299)+1</f>
        <v>57</v>
      </c>
      <c r="B300" s="231" t="s">
        <v>119</v>
      </c>
      <c r="C300" s="227"/>
      <c r="D300" s="228"/>
      <c r="E300" s="229"/>
      <c r="F300" s="229"/>
    </row>
    <row r="301" spans="1:6" ht="102" x14ac:dyDescent="0.2">
      <c r="A301" s="232"/>
      <c r="B301" s="226" t="s">
        <v>239</v>
      </c>
      <c r="C301" s="227"/>
      <c r="D301" s="228"/>
      <c r="E301" s="229"/>
      <c r="F301" s="229"/>
    </row>
    <row r="302" spans="1:6" ht="14.25" x14ac:dyDescent="0.2">
      <c r="A302" s="232"/>
      <c r="B302" s="231" t="s">
        <v>166</v>
      </c>
      <c r="C302" s="227">
        <v>160</v>
      </c>
      <c r="D302" s="228" t="s">
        <v>37</v>
      </c>
      <c r="E302" s="45"/>
      <c r="F302" s="229">
        <f>C302*E302</f>
        <v>0</v>
      </c>
    </row>
    <row r="303" spans="1:6" x14ac:dyDescent="0.2">
      <c r="A303" s="104"/>
      <c r="B303" s="239"/>
      <c r="C303" s="240"/>
      <c r="D303" s="76"/>
      <c r="E303" s="77"/>
      <c r="F303" s="77"/>
    </row>
    <row r="304" spans="1:6" x14ac:dyDescent="0.2">
      <c r="A304" s="105"/>
      <c r="B304" s="234"/>
      <c r="C304" s="235"/>
      <c r="D304" s="236"/>
      <c r="E304" s="237"/>
      <c r="F304" s="237"/>
    </row>
    <row r="305" spans="1:6" x14ac:dyDescent="0.2">
      <c r="A305" s="225">
        <f>COUNT($A$12:A304)+1</f>
        <v>58</v>
      </c>
      <c r="B305" s="231" t="s">
        <v>129</v>
      </c>
      <c r="C305" s="227"/>
      <c r="D305" s="228"/>
      <c r="E305" s="229"/>
      <c r="F305" s="229"/>
    </row>
    <row r="306" spans="1:6" ht="89.25" x14ac:dyDescent="0.2">
      <c r="A306" s="232"/>
      <c r="B306" s="226" t="s">
        <v>130</v>
      </c>
      <c r="C306" s="227"/>
      <c r="D306" s="228"/>
      <c r="E306" s="229"/>
      <c r="F306" s="229"/>
    </row>
    <row r="307" spans="1:6" x14ac:dyDescent="0.2">
      <c r="A307" s="232"/>
      <c r="B307" s="231"/>
      <c r="C307" s="227">
        <v>2</v>
      </c>
      <c r="D307" s="228" t="s">
        <v>1</v>
      </c>
      <c r="E307" s="45"/>
      <c r="F307" s="229">
        <f>+E307*C307</f>
        <v>0</v>
      </c>
    </row>
    <row r="308" spans="1:6" x14ac:dyDescent="0.2">
      <c r="A308" s="104"/>
      <c r="B308" s="239"/>
      <c r="C308" s="240"/>
      <c r="D308" s="76"/>
      <c r="E308" s="77"/>
      <c r="F308" s="77"/>
    </row>
    <row r="309" spans="1:6" x14ac:dyDescent="0.2">
      <c r="A309" s="105"/>
      <c r="B309" s="234"/>
      <c r="C309" s="235"/>
      <c r="D309" s="236"/>
      <c r="E309" s="237"/>
      <c r="F309" s="237"/>
    </row>
    <row r="310" spans="1:6" x14ac:dyDescent="0.2">
      <c r="A310" s="225">
        <f>COUNT($A$12:A309)+1</f>
        <v>59</v>
      </c>
      <c r="B310" s="231" t="s">
        <v>238</v>
      </c>
      <c r="C310" s="227"/>
      <c r="D310" s="228"/>
      <c r="E310" s="229"/>
      <c r="F310" s="229"/>
    </row>
    <row r="311" spans="1:6" ht="51" x14ac:dyDescent="0.2">
      <c r="A311" s="232"/>
      <c r="B311" s="226" t="s">
        <v>237</v>
      </c>
      <c r="C311" s="227"/>
      <c r="D311" s="228"/>
      <c r="E311" s="229"/>
      <c r="F311" s="229"/>
    </row>
    <row r="312" spans="1:6" x14ac:dyDescent="0.2">
      <c r="A312" s="232"/>
      <c r="B312" s="231" t="s">
        <v>236</v>
      </c>
      <c r="C312" s="227">
        <v>1</v>
      </c>
      <c r="D312" s="228" t="s">
        <v>1</v>
      </c>
      <c r="E312" s="45"/>
      <c r="F312" s="229">
        <f>+E312*C312</f>
        <v>0</v>
      </c>
    </row>
    <row r="313" spans="1:6" x14ac:dyDescent="0.2">
      <c r="A313" s="104"/>
      <c r="B313" s="239"/>
      <c r="C313" s="240"/>
      <c r="D313" s="76"/>
      <c r="E313" s="77"/>
      <c r="F313" s="77"/>
    </row>
    <row r="314" spans="1:6" x14ac:dyDescent="0.2">
      <c r="A314" s="105"/>
      <c r="B314" s="234"/>
      <c r="C314" s="235"/>
      <c r="D314" s="236"/>
      <c r="E314" s="237"/>
      <c r="F314" s="237"/>
    </row>
    <row r="315" spans="1:6" x14ac:dyDescent="0.2">
      <c r="A315" s="225">
        <f>COUNT($A$12:A314)+1</f>
        <v>60</v>
      </c>
      <c r="B315" s="231" t="s">
        <v>134</v>
      </c>
      <c r="C315" s="227"/>
      <c r="D315" s="228"/>
      <c r="E315" s="229"/>
      <c r="F315" s="229"/>
    </row>
    <row r="316" spans="1:6" ht="156" x14ac:dyDescent="0.2">
      <c r="A316" s="232"/>
      <c r="B316" s="226" t="s">
        <v>235</v>
      </c>
      <c r="C316" s="227"/>
      <c r="D316" s="228"/>
      <c r="E316" s="229"/>
      <c r="F316" s="229"/>
    </row>
    <row r="317" spans="1:6" ht="14.25" x14ac:dyDescent="0.2">
      <c r="A317" s="232"/>
      <c r="B317" s="231"/>
      <c r="C317" s="227">
        <v>3</v>
      </c>
      <c r="D317" s="228" t="s">
        <v>37</v>
      </c>
      <c r="E317" s="45"/>
      <c r="F317" s="229">
        <f>C317*E317</f>
        <v>0</v>
      </c>
    </row>
    <row r="318" spans="1:6" x14ac:dyDescent="0.2">
      <c r="A318" s="104"/>
      <c r="B318" s="239"/>
      <c r="C318" s="240"/>
      <c r="D318" s="76"/>
      <c r="E318" s="77"/>
      <c r="F318" s="77"/>
    </row>
    <row r="319" spans="1:6" x14ac:dyDescent="0.2">
      <c r="A319" s="105"/>
      <c r="B319" s="234"/>
      <c r="C319" s="235"/>
      <c r="D319" s="236"/>
      <c r="E319" s="237"/>
      <c r="F319" s="237"/>
    </row>
    <row r="320" spans="1:6" x14ac:dyDescent="0.2">
      <c r="A320" s="225">
        <f>COUNT($A$12:A319)+1</f>
        <v>61</v>
      </c>
      <c r="B320" s="231" t="s">
        <v>135</v>
      </c>
      <c r="C320" s="227"/>
      <c r="D320" s="228"/>
      <c r="E320" s="229"/>
      <c r="F320" s="229"/>
    </row>
    <row r="321" spans="1:6" ht="102" x14ac:dyDescent="0.2">
      <c r="A321" s="232"/>
      <c r="B321" s="226" t="s">
        <v>136</v>
      </c>
      <c r="C321" s="227"/>
      <c r="D321" s="228"/>
      <c r="E321" s="229"/>
      <c r="F321" s="229"/>
    </row>
    <row r="322" spans="1:6" x14ac:dyDescent="0.2">
      <c r="A322" s="232"/>
      <c r="B322" s="231" t="s">
        <v>234</v>
      </c>
      <c r="C322" s="227">
        <v>1</v>
      </c>
      <c r="D322" s="228" t="s">
        <v>137</v>
      </c>
      <c r="E322" s="45"/>
      <c r="F322" s="229">
        <f>C322*E322</f>
        <v>0</v>
      </c>
    </row>
    <row r="323" spans="1:6" x14ac:dyDescent="0.2">
      <c r="A323" s="104"/>
      <c r="B323" s="239"/>
      <c r="C323" s="240"/>
      <c r="D323" s="76"/>
      <c r="E323" s="77"/>
      <c r="F323" s="77"/>
    </row>
    <row r="324" spans="1:6" x14ac:dyDescent="0.2">
      <c r="A324" s="105"/>
      <c r="B324" s="234"/>
      <c r="C324" s="235"/>
      <c r="D324" s="236"/>
      <c r="E324" s="237"/>
      <c r="F324" s="237"/>
    </row>
    <row r="325" spans="1:6" x14ac:dyDescent="0.2">
      <c r="A325" s="225">
        <f>COUNT($A$10:A323)+1</f>
        <v>62</v>
      </c>
      <c r="B325" s="231" t="s">
        <v>138</v>
      </c>
      <c r="C325" s="227"/>
      <c r="D325" s="228"/>
      <c r="E325" s="229"/>
      <c r="F325" s="229"/>
    </row>
    <row r="326" spans="1:6" ht="25.5" x14ac:dyDescent="0.2">
      <c r="A326" s="232"/>
      <c r="B326" s="226" t="s">
        <v>139</v>
      </c>
      <c r="C326" s="227"/>
      <c r="D326" s="228"/>
      <c r="E326" s="229"/>
      <c r="F326" s="229"/>
    </row>
    <row r="327" spans="1:6" x14ac:dyDescent="0.2">
      <c r="A327" s="232"/>
      <c r="B327" s="231"/>
      <c r="C327" s="227">
        <v>60</v>
      </c>
      <c r="D327" s="228" t="s">
        <v>1</v>
      </c>
      <c r="E327" s="45"/>
      <c r="F327" s="229">
        <f>C327*E327</f>
        <v>0</v>
      </c>
    </row>
    <row r="328" spans="1:6" x14ac:dyDescent="0.2">
      <c r="A328" s="104"/>
      <c r="B328" s="239"/>
      <c r="C328" s="240"/>
      <c r="D328" s="76"/>
      <c r="E328" s="77"/>
      <c r="F328" s="77"/>
    </row>
    <row r="329" spans="1:6" x14ac:dyDescent="0.2">
      <c r="A329" s="105"/>
      <c r="B329" s="234"/>
      <c r="C329" s="235"/>
      <c r="D329" s="236"/>
      <c r="E329" s="237"/>
      <c r="F329" s="237"/>
    </row>
    <row r="330" spans="1:6" x14ac:dyDescent="0.2">
      <c r="A330" s="225">
        <f>COUNT($A$10:A329)+1</f>
        <v>63</v>
      </c>
      <c r="B330" s="231" t="s">
        <v>140</v>
      </c>
      <c r="C330" s="227"/>
      <c r="D330" s="228"/>
      <c r="E330" s="229"/>
      <c r="F330" s="229"/>
    </row>
    <row r="331" spans="1:6" ht="51" x14ac:dyDescent="0.2">
      <c r="A331" s="232"/>
      <c r="B331" s="226" t="s">
        <v>233</v>
      </c>
      <c r="C331" s="227"/>
      <c r="D331" s="228"/>
      <c r="E331" s="229"/>
      <c r="F331" s="229"/>
    </row>
    <row r="332" spans="1:6" ht="14.25" x14ac:dyDescent="0.2">
      <c r="A332" s="232"/>
      <c r="B332" s="231"/>
      <c r="C332" s="227">
        <v>164</v>
      </c>
      <c r="D332" s="228" t="s">
        <v>37</v>
      </c>
      <c r="E332" s="45"/>
      <c r="F332" s="229">
        <f>C332*E332</f>
        <v>0</v>
      </c>
    </row>
    <row r="333" spans="1:6" x14ac:dyDescent="0.2">
      <c r="A333" s="104"/>
      <c r="B333" s="239"/>
      <c r="C333" s="240"/>
      <c r="D333" s="76"/>
      <c r="E333" s="77"/>
      <c r="F333" s="77"/>
    </row>
    <row r="334" spans="1:6" x14ac:dyDescent="0.2">
      <c r="A334" s="105"/>
      <c r="B334" s="234"/>
      <c r="C334" s="235"/>
      <c r="D334" s="236"/>
      <c r="E334" s="237"/>
      <c r="F334" s="237"/>
    </row>
    <row r="335" spans="1:6" x14ac:dyDescent="0.2">
      <c r="A335" s="225">
        <f>COUNT($A$10:A334)+1</f>
        <v>64</v>
      </c>
      <c r="B335" s="231" t="s">
        <v>142</v>
      </c>
      <c r="C335" s="227"/>
      <c r="D335" s="228"/>
      <c r="E335" s="229"/>
      <c r="F335" s="229"/>
    </row>
    <row r="336" spans="1:6" ht="25.5" x14ac:dyDescent="0.2">
      <c r="A336" s="232"/>
      <c r="B336" s="226" t="s">
        <v>143</v>
      </c>
      <c r="C336" s="227"/>
      <c r="D336" s="228"/>
      <c r="E336" s="229"/>
      <c r="F336" s="229"/>
    </row>
    <row r="337" spans="1:6" ht="14.25" x14ac:dyDescent="0.2">
      <c r="A337" s="232"/>
      <c r="B337" s="231"/>
      <c r="C337" s="227">
        <v>160</v>
      </c>
      <c r="D337" s="228" t="s">
        <v>37</v>
      </c>
      <c r="E337" s="45"/>
      <c r="F337" s="229">
        <f>C337*E337</f>
        <v>0</v>
      </c>
    </row>
    <row r="338" spans="1:6" x14ac:dyDescent="0.2">
      <c r="A338" s="104"/>
      <c r="B338" s="239"/>
      <c r="C338" s="240"/>
      <c r="D338" s="76"/>
      <c r="E338" s="77"/>
      <c r="F338" s="77"/>
    </row>
    <row r="339" spans="1:6" x14ac:dyDescent="0.2">
      <c r="A339" s="105"/>
      <c r="B339" s="234"/>
      <c r="C339" s="235"/>
      <c r="D339" s="236"/>
      <c r="E339" s="237"/>
      <c r="F339" s="237"/>
    </row>
    <row r="340" spans="1:6" x14ac:dyDescent="0.2">
      <c r="A340" s="225">
        <f>COUNT($A$10:A339)+1</f>
        <v>65</v>
      </c>
      <c r="B340" s="231" t="s">
        <v>144</v>
      </c>
      <c r="C340" s="227"/>
      <c r="D340" s="228"/>
      <c r="E340" s="229"/>
      <c r="F340" s="229"/>
    </row>
    <row r="341" spans="1:6" ht="38.25" x14ac:dyDescent="0.2">
      <c r="A341" s="232"/>
      <c r="B341" s="226" t="s">
        <v>145</v>
      </c>
      <c r="C341" s="227"/>
      <c r="D341" s="228"/>
      <c r="E341" s="229"/>
      <c r="F341" s="229"/>
    </row>
    <row r="342" spans="1:6" ht="14.25" x14ac:dyDescent="0.2">
      <c r="A342" s="232"/>
      <c r="B342" s="231"/>
      <c r="C342" s="227">
        <v>6</v>
      </c>
      <c r="D342" s="228" t="s">
        <v>42</v>
      </c>
      <c r="E342" s="45"/>
      <c r="F342" s="229">
        <f>C342*E342</f>
        <v>0</v>
      </c>
    </row>
    <row r="343" spans="1:6" x14ac:dyDescent="0.2">
      <c r="A343" s="104"/>
      <c r="B343" s="239"/>
      <c r="C343" s="240"/>
      <c r="D343" s="76"/>
      <c r="E343" s="77"/>
      <c r="F343" s="77"/>
    </row>
    <row r="344" spans="1:6" x14ac:dyDescent="0.2">
      <c r="A344" s="105"/>
      <c r="B344" s="234"/>
      <c r="C344" s="235"/>
      <c r="D344" s="236"/>
      <c r="E344" s="237"/>
      <c r="F344" s="238"/>
    </row>
    <row r="345" spans="1:6" x14ac:dyDescent="0.2">
      <c r="A345" s="225">
        <f>COUNT($A$12:A344)+1</f>
        <v>66</v>
      </c>
      <c r="B345" s="231" t="s">
        <v>23</v>
      </c>
      <c r="C345" s="227"/>
      <c r="D345" s="228"/>
      <c r="E345" s="229"/>
      <c r="F345" s="230"/>
    </row>
    <row r="346" spans="1:6" ht="38.25" x14ac:dyDescent="0.2">
      <c r="A346" s="232"/>
      <c r="B346" s="226" t="s">
        <v>91</v>
      </c>
      <c r="C346" s="227"/>
      <c r="D346" s="228"/>
      <c r="E346" s="229"/>
      <c r="F346" s="230"/>
    </row>
    <row r="347" spans="1:6" x14ac:dyDescent="0.2">
      <c r="A347" s="232"/>
      <c r="B347" s="226"/>
      <c r="C347" s="227">
        <v>6</v>
      </c>
      <c r="D347" s="228" t="s">
        <v>1</v>
      </c>
      <c r="E347" s="45"/>
      <c r="F347" s="229">
        <f>C347*E347</f>
        <v>0</v>
      </c>
    </row>
    <row r="348" spans="1:6" x14ac:dyDescent="0.2">
      <c r="A348" s="104"/>
      <c r="B348" s="239"/>
      <c r="C348" s="240"/>
      <c r="D348" s="76"/>
      <c r="E348" s="77"/>
      <c r="F348" s="77"/>
    </row>
    <row r="349" spans="1:6" x14ac:dyDescent="0.2">
      <c r="A349" s="105"/>
      <c r="B349" s="234"/>
      <c r="C349" s="235"/>
      <c r="D349" s="236"/>
      <c r="E349" s="237"/>
      <c r="F349" s="238"/>
    </row>
    <row r="350" spans="1:6" x14ac:dyDescent="0.2">
      <c r="A350" s="225">
        <f>COUNT($A$12:A349)+1</f>
        <v>67</v>
      </c>
      <c r="B350" s="231" t="s">
        <v>24</v>
      </c>
      <c r="C350" s="227"/>
      <c r="D350" s="228"/>
      <c r="E350" s="229"/>
      <c r="F350" s="230"/>
    </row>
    <row r="351" spans="1:6" ht="76.5" x14ac:dyDescent="0.2">
      <c r="A351" s="232"/>
      <c r="B351" s="226" t="s">
        <v>92</v>
      </c>
      <c r="C351" s="227"/>
      <c r="D351" s="228"/>
      <c r="E351" s="229"/>
      <c r="F351" s="230"/>
    </row>
    <row r="352" spans="1:6" x14ac:dyDescent="0.2">
      <c r="A352" s="232"/>
      <c r="B352" s="226"/>
      <c r="C352" s="227">
        <v>1</v>
      </c>
      <c r="D352" s="228" t="s">
        <v>1</v>
      </c>
      <c r="E352" s="45"/>
      <c r="F352" s="229">
        <f>C352*E352</f>
        <v>0</v>
      </c>
    </row>
    <row r="353" spans="1:6" x14ac:dyDescent="0.2">
      <c r="A353" s="104"/>
      <c r="B353" s="239"/>
      <c r="C353" s="240"/>
      <c r="D353" s="76"/>
      <c r="E353" s="77"/>
      <c r="F353" s="77"/>
    </row>
    <row r="354" spans="1:6" x14ac:dyDescent="0.2">
      <c r="A354" s="105"/>
      <c r="B354" s="234"/>
      <c r="C354" s="235"/>
      <c r="D354" s="236"/>
      <c r="E354" s="237"/>
      <c r="F354" s="237"/>
    </row>
    <row r="355" spans="1:6" x14ac:dyDescent="0.2">
      <c r="A355" s="225">
        <f>COUNT($A$12:A354)+1</f>
        <v>68</v>
      </c>
      <c r="B355" s="231" t="s">
        <v>85</v>
      </c>
      <c r="C355" s="227"/>
      <c r="D355" s="228"/>
      <c r="E355" s="229"/>
      <c r="F355" s="229"/>
    </row>
    <row r="356" spans="1:6" ht="76.5" x14ac:dyDescent="0.2">
      <c r="A356" s="232"/>
      <c r="B356" s="226" t="s">
        <v>93</v>
      </c>
      <c r="C356" s="227"/>
      <c r="D356" s="228"/>
      <c r="E356" s="229"/>
      <c r="F356" s="229"/>
    </row>
    <row r="357" spans="1:6" x14ac:dyDescent="0.2">
      <c r="A357" s="232"/>
      <c r="B357" s="226"/>
      <c r="C357" s="227">
        <v>3</v>
      </c>
      <c r="D357" s="228" t="s">
        <v>1</v>
      </c>
      <c r="E357" s="45"/>
      <c r="F357" s="229">
        <f>C357*E357</f>
        <v>0</v>
      </c>
    </row>
    <row r="358" spans="1:6" x14ac:dyDescent="0.2">
      <c r="A358" s="104"/>
      <c r="B358" s="239"/>
      <c r="C358" s="240"/>
      <c r="D358" s="76"/>
      <c r="E358" s="77"/>
      <c r="F358" s="77"/>
    </row>
    <row r="359" spans="1:6" x14ac:dyDescent="0.2">
      <c r="A359" s="105"/>
      <c r="B359" s="234"/>
      <c r="C359" s="235"/>
      <c r="D359" s="236"/>
      <c r="E359" s="237"/>
      <c r="F359" s="237"/>
    </row>
    <row r="360" spans="1:6" x14ac:dyDescent="0.2">
      <c r="A360" s="225">
        <f>COUNT($A$12:A359)+1</f>
        <v>69</v>
      </c>
      <c r="B360" s="231" t="s">
        <v>29</v>
      </c>
      <c r="C360" s="227"/>
      <c r="D360" s="228"/>
      <c r="E360" s="229"/>
      <c r="F360" s="230"/>
    </row>
    <row r="361" spans="1:6" x14ac:dyDescent="0.2">
      <c r="A361" s="232"/>
      <c r="B361" s="226" t="s">
        <v>30</v>
      </c>
      <c r="C361" s="227"/>
      <c r="D361" s="228"/>
      <c r="E361" s="229"/>
      <c r="F361" s="230"/>
    </row>
    <row r="362" spans="1:6" ht="14.25" x14ac:dyDescent="0.2">
      <c r="A362" s="232"/>
      <c r="B362" s="226" t="s">
        <v>155</v>
      </c>
      <c r="C362" s="227">
        <v>161</v>
      </c>
      <c r="D362" s="228" t="s">
        <v>37</v>
      </c>
      <c r="E362" s="233">
        <v>0</v>
      </c>
      <c r="F362" s="229">
        <f>C362*E362</f>
        <v>0</v>
      </c>
    </row>
    <row r="363" spans="1:6" x14ac:dyDescent="0.2">
      <c r="A363" s="104"/>
      <c r="B363" s="239"/>
      <c r="C363" s="240"/>
      <c r="D363" s="76"/>
      <c r="E363" s="77"/>
      <c r="F363" s="77"/>
    </row>
    <row r="364" spans="1:6" x14ac:dyDescent="0.2">
      <c r="A364" s="105"/>
      <c r="B364" s="67"/>
      <c r="C364" s="31"/>
      <c r="D364" s="32"/>
      <c r="E364" s="33"/>
      <c r="F364" s="31"/>
    </row>
    <row r="365" spans="1:6" x14ac:dyDescent="0.2">
      <c r="A365" s="225">
        <f>COUNT($A$12:A364)+1</f>
        <v>70</v>
      </c>
      <c r="B365" s="231" t="s">
        <v>26</v>
      </c>
      <c r="C365" s="230"/>
      <c r="D365" s="228"/>
      <c r="E365" s="247"/>
      <c r="F365" s="230"/>
    </row>
    <row r="366" spans="1:6" ht="76.5" x14ac:dyDescent="0.2">
      <c r="A366" s="232"/>
      <c r="B366" s="226" t="s">
        <v>86</v>
      </c>
      <c r="C366" s="230"/>
      <c r="D366" s="228"/>
      <c r="E366" s="229"/>
      <c r="F366" s="230"/>
    </row>
    <row r="367" spans="1:6" x14ac:dyDescent="0.2">
      <c r="A367" s="225"/>
      <c r="B367" s="278"/>
      <c r="C367" s="279"/>
      <c r="D367" s="245">
        <v>0.04</v>
      </c>
      <c r="E367" s="230"/>
      <c r="F367" s="229">
        <f>SUM(F12:F366)*D367</f>
        <v>0</v>
      </c>
    </row>
    <row r="368" spans="1:6" x14ac:dyDescent="0.2">
      <c r="A368" s="241"/>
      <c r="B368" s="280"/>
      <c r="C368" s="281"/>
      <c r="D368" s="282"/>
      <c r="E368" s="248"/>
      <c r="F368" s="77"/>
    </row>
    <row r="369" spans="1:6" x14ac:dyDescent="0.2">
      <c r="A369" s="105"/>
      <c r="B369" s="234"/>
      <c r="C369" s="238"/>
      <c r="D369" s="236"/>
      <c r="E369" s="246"/>
      <c r="F369" s="237"/>
    </row>
    <row r="370" spans="1:6" x14ac:dyDescent="0.2">
      <c r="A370" s="225">
        <f>COUNT($A$12:A369)+1</f>
        <v>71</v>
      </c>
      <c r="B370" s="231" t="s">
        <v>174</v>
      </c>
      <c r="C370" s="230"/>
      <c r="D370" s="228"/>
      <c r="E370" s="247"/>
      <c r="F370" s="229"/>
    </row>
    <row r="371" spans="1:6" ht="38.25" x14ac:dyDescent="0.2">
      <c r="A371" s="232"/>
      <c r="B371" s="226" t="s">
        <v>27</v>
      </c>
      <c r="C371" s="230"/>
      <c r="D371" s="228"/>
      <c r="E371" s="230"/>
      <c r="F371" s="229"/>
    </row>
    <row r="372" spans="1:6" x14ac:dyDescent="0.2">
      <c r="A372" s="232"/>
      <c r="B372" s="226"/>
      <c r="C372" s="279"/>
      <c r="D372" s="245">
        <v>0.03</v>
      </c>
      <c r="E372" s="230"/>
      <c r="F372" s="229">
        <f>SUM(F12:F365)*D372</f>
        <v>0</v>
      </c>
    </row>
    <row r="373" spans="1:6" x14ac:dyDescent="0.2">
      <c r="A373" s="104"/>
      <c r="B373" s="239"/>
      <c r="C373" s="248"/>
      <c r="D373" s="76"/>
      <c r="E373" s="248"/>
      <c r="F373" s="248"/>
    </row>
    <row r="374" spans="1:6" x14ac:dyDescent="0.2">
      <c r="A374" s="232"/>
      <c r="B374" s="226"/>
      <c r="C374" s="230"/>
      <c r="D374" s="228"/>
      <c r="E374" s="230"/>
      <c r="F374" s="230"/>
    </row>
    <row r="375" spans="1:6" x14ac:dyDescent="0.2">
      <c r="A375" s="225">
        <f>COUNT($A$12:A373)+1</f>
        <v>72</v>
      </c>
      <c r="B375" s="231" t="s">
        <v>87</v>
      </c>
      <c r="C375" s="230"/>
      <c r="D375" s="228"/>
      <c r="E375" s="230"/>
      <c r="F375" s="230"/>
    </row>
    <row r="376" spans="1:6" ht="38.25" x14ac:dyDescent="0.2">
      <c r="A376" s="232"/>
      <c r="B376" s="226" t="s">
        <v>28</v>
      </c>
      <c r="C376" s="279"/>
      <c r="D376" s="245">
        <v>0.1</v>
      </c>
      <c r="E376" s="230"/>
      <c r="F376" s="229">
        <f>SUM(F12:F365)*D376</f>
        <v>0</v>
      </c>
    </row>
    <row r="377" spans="1:6" x14ac:dyDescent="0.2">
      <c r="A377" s="104"/>
      <c r="C377" s="230"/>
      <c r="D377" s="228"/>
      <c r="E377" s="247"/>
      <c r="F377" s="230"/>
    </row>
    <row r="378" spans="1:6" x14ac:dyDescent="0.2">
      <c r="A378" s="249"/>
      <c r="B378" s="250" t="s">
        <v>2</v>
      </c>
      <c r="C378" s="251"/>
      <c r="D378" s="252"/>
      <c r="E378" s="253" t="s">
        <v>41</v>
      </c>
      <c r="F378" s="253">
        <f>SUM(F14:F377)</f>
        <v>0</v>
      </c>
    </row>
  </sheetData>
  <sheetProtection algorithmName="SHA-512" hashValue="wZyY5UEiNT4Xx3GcyKmk564bCz0SkTfMsw8OiYpysOJdpk84kBAa1vLtDtoB0JMvtMWT/pvadTqc8AZgcMpWsw==" saltValue="gY2SJ2HUtu2VHv1NXWLAZg==" spinCount="100000" sheet="1" objects="1" scenarios="1"/>
  <mergeCells count="1">
    <mergeCell ref="B8:F9"/>
  </mergeCells>
  <pageMargins left="0.70866141732283472" right="0.35364583333333333" top="0.74803149606299213" bottom="0.74803149606299213" header="0.31496062992125984" footer="0.31496062992125984"/>
  <pageSetup paperSize="9" scale="97" fitToHeight="0" orientation="portrait" r:id="rId1"/>
  <headerFooter>
    <oddHeader>&amp;LENERGETIKA LJUBLJANA d.o.o.&amp;RENLJ-SIR-39/26</oddHeader>
    <oddFooter>&amp;C&amp;P / &amp;N</oddFooter>
  </headerFooter>
  <rowBreaks count="12" manualBreakCount="12">
    <brk id="35" max="5" man="1"/>
    <brk id="65" max="5" man="1"/>
    <brk id="95" max="5" man="1"/>
    <brk id="126" max="5" man="1"/>
    <brk id="151" max="5" man="1"/>
    <brk id="178" max="5" man="1"/>
    <brk id="206" max="5" man="1"/>
    <brk id="241" max="5" man="1"/>
    <brk id="273" max="5" man="1"/>
    <brk id="303" max="5" man="1"/>
    <brk id="323" max="5" man="1"/>
    <brk id="353"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7207E-9F18-4894-9575-3D9534E2DED4}">
  <sheetPr>
    <tabColor rgb="FFFF0000"/>
  </sheetPr>
  <dimension ref="A1:F263"/>
  <sheetViews>
    <sheetView topLeftCell="A9" zoomScaleNormal="100" zoomScaleSheetLayoutView="85" workbookViewId="0">
      <selection activeCell="E29" sqref="E29"/>
    </sheetView>
  </sheetViews>
  <sheetFormatPr defaultColWidth="9.140625" defaultRowHeight="12.75" x14ac:dyDescent="0.2"/>
  <cols>
    <col min="1" max="1" width="6.7109375" style="26" bestFit="1" customWidth="1"/>
    <col min="2" max="2" width="49.140625" style="73" customWidth="1"/>
    <col min="3" max="3" width="7.7109375" style="29" customWidth="1"/>
    <col min="4" max="4" width="4.7109375" style="30" customWidth="1"/>
    <col min="5" max="5" width="11.7109375" style="28" customWidth="1"/>
    <col min="6" max="6" width="12.7109375" style="29" customWidth="1"/>
    <col min="7" max="16384" width="9.140625" style="30"/>
  </cols>
  <sheetData>
    <row r="1" spans="1:6" x14ac:dyDescent="0.2">
      <c r="A1" s="25"/>
      <c r="B1" s="66"/>
      <c r="C1" s="26"/>
      <c r="D1" s="27"/>
    </row>
    <row r="2" spans="1:6" x14ac:dyDescent="0.2">
      <c r="A2" s="25" t="s">
        <v>349</v>
      </c>
      <c r="B2" s="66" t="s">
        <v>306</v>
      </c>
      <c r="C2" s="26"/>
      <c r="D2" s="27"/>
    </row>
    <row r="3" spans="1:6" x14ac:dyDescent="0.2">
      <c r="A3" s="25"/>
      <c r="B3" s="66" t="s">
        <v>428</v>
      </c>
      <c r="C3" s="26"/>
      <c r="D3" s="27"/>
    </row>
    <row r="4" spans="1:6" ht="76.5" x14ac:dyDescent="0.2">
      <c r="A4" s="112" t="s">
        <v>0</v>
      </c>
      <c r="B4" s="113" t="s">
        <v>34</v>
      </c>
      <c r="C4" s="114" t="s">
        <v>8</v>
      </c>
      <c r="D4" s="114" t="s">
        <v>9</v>
      </c>
      <c r="E4" s="115" t="s">
        <v>38</v>
      </c>
      <c r="F4" s="115" t="s">
        <v>39</v>
      </c>
    </row>
    <row r="5" spans="1:6" x14ac:dyDescent="0.2">
      <c r="A5" s="97">
        <v>1</v>
      </c>
      <c r="B5" s="67"/>
      <c r="C5" s="31"/>
      <c r="D5" s="32"/>
      <c r="E5" s="33"/>
      <c r="F5" s="31"/>
    </row>
    <row r="6" spans="1:6" x14ac:dyDescent="0.2">
      <c r="A6" s="223"/>
      <c r="B6" s="66" t="s">
        <v>113</v>
      </c>
    </row>
    <row r="7" spans="1:6" x14ac:dyDescent="0.2">
      <c r="A7" s="223"/>
      <c r="B7" s="355" t="s">
        <v>112</v>
      </c>
      <c r="C7" s="355"/>
      <c r="D7" s="355"/>
      <c r="E7" s="355"/>
      <c r="F7" s="355"/>
    </row>
    <row r="8" spans="1:6" x14ac:dyDescent="0.2">
      <c r="A8" s="223"/>
      <c r="B8" s="355"/>
      <c r="C8" s="355"/>
      <c r="D8" s="355"/>
      <c r="E8" s="355"/>
      <c r="F8" s="355"/>
    </row>
    <row r="9" spans="1:6" x14ac:dyDescent="0.2">
      <c r="A9" s="223"/>
    </row>
    <row r="10" spans="1:6" x14ac:dyDescent="0.2">
      <c r="A10" s="97"/>
      <c r="B10" s="67"/>
      <c r="C10" s="31"/>
      <c r="D10" s="32"/>
      <c r="E10" s="33"/>
      <c r="F10" s="31"/>
    </row>
    <row r="11" spans="1:6" x14ac:dyDescent="0.2">
      <c r="A11" s="225">
        <f>COUNT(A5+1)</f>
        <v>1</v>
      </c>
      <c r="B11" s="231" t="s">
        <v>10</v>
      </c>
      <c r="C11" s="230"/>
      <c r="D11" s="228"/>
      <c r="E11" s="229"/>
      <c r="F11" s="229"/>
    </row>
    <row r="12" spans="1:6" ht="38.25" x14ac:dyDescent="0.2">
      <c r="A12" s="225"/>
      <c r="B12" s="226" t="s">
        <v>45</v>
      </c>
      <c r="C12" s="230"/>
      <c r="D12" s="228"/>
      <c r="E12" s="229"/>
      <c r="F12" s="229"/>
    </row>
    <row r="13" spans="1:6" ht="14.25" x14ac:dyDescent="0.2">
      <c r="A13" s="225"/>
      <c r="B13" s="226" t="s">
        <v>155</v>
      </c>
      <c r="C13" s="227">
        <v>21</v>
      </c>
      <c r="D13" s="228" t="s">
        <v>37</v>
      </c>
      <c r="E13" s="233">
        <v>0</v>
      </c>
      <c r="F13" s="229">
        <f>C13*E13</f>
        <v>0</v>
      </c>
    </row>
    <row r="14" spans="1:6" x14ac:dyDescent="0.2">
      <c r="A14" s="241"/>
      <c r="B14" s="239"/>
      <c r="C14" s="240"/>
      <c r="D14" s="76"/>
      <c r="E14" s="77"/>
      <c r="F14" s="77"/>
    </row>
    <row r="15" spans="1:6" x14ac:dyDescent="0.2">
      <c r="A15" s="254"/>
      <c r="B15" s="234"/>
      <c r="C15" s="235"/>
      <c r="D15" s="236"/>
      <c r="E15" s="237"/>
      <c r="F15" s="237"/>
    </row>
    <row r="16" spans="1:6" x14ac:dyDescent="0.2">
      <c r="A16" s="225">
        <f>COUNT($A$11:A15)+1</f>
        <v>2</v>
      </c>
      <c r="B16" s="231" t="s">
        <v>11</v>
      </c>
      <c r="C16" s="227"/>
      <c r="D16" s="228"/>
      <c r="E16" s="229"/>
      <c r="F16" s="229"/>
    </row>
    <row r="17" spans="1:6" ht="38.25" x14ac:dyDescent="0.2">
      <c r="A17" s="225"/>
      <c r="B17" s="226" t="s">
        <v>117</v>
      </c>
      <c r="C17" s="227"/>
      <c r="D17" s="228"/>
      <c r="E17" s="229"/>
      <c r="F17" s="229"/>
    </row>
    <row r="18" spans="1:6" x14ac:dyDescent="0.2">
      <c r="A18" s="225"/>
      <c r="B18" s="226"/>
      <c r="C18" s="227">
        <v>1</v>
      </c>
      <c r="D18" s="228" t="s">
        <v>1</v>
      </c>
      <c r="E18" s="45"/>
      <c r="F18" s="229">
        <f>C18*E18</f>
        <v>0</v>
      </c>
    </row>
    <row r="19" spans="1:6" x14ac:dyDescent="0.2">
      <c r="A19" s="241"/>
      <c r="B19" s="239"/>
      <c r="C19" s="240"/>
      <c r="D19" s="76"/>
      <c r="E19" s="77"/>
      <c r="F19" s="77"/>
    </row>
    <row r="20" spans="1:6" x14ac:dyDescent="0.2">
      <c r="A20" s="254"/>
      <c r="B20" s="234"/>
      <c r="C20" s="235"/>
      <c r="D20" s="236"/>
      <c r="E20" s="237"/>
      <c r="F20" s="237"/>
    </row>
    <row r="21" spans="1:6" x14ac:dyDescent="0.2">
      <c r="A21" s="225">
        <f>COUNT($A$11:A17)+1</f>
        <v>3</v>
      </c>
      <c r="B21" s="231" t="s">
        <v>297</v>
      </c>
      <c r="C21" s="227"/>
      <c r="D21" s="228"/>
      <c r="E21" s="229"/>
      <c r="F21" s="229"/>
    </row>
    <row r="22" spans="1:6" ht="89.25" x14ac:dyDescent="0.2">
      <c r="A22" s="225"/>
      <c r="B22" s="226" t="s">
        <v>296</v>
      </c>
      <c r="C22" s="227"/>
      <c r="D22" s="228"/>
      <c r="E22" s="229"/>
      <c r="F22" s="229"/>
    </row>
    <row r="23" spans="1:6" x14ac:dyDescent="0.2">
      <c r="A23" s="225"/>
      <c r="B23" s="231" t="s">
        <v>290</v>
      </c>
      <c r="C23" s="227">
        <v>1</v>
      </c>
      <c r="D23" s="228" t="s">
        <v>1</v>
      </c>
      <c r="E23" s="45"/>
      <c r="F23" s="229">
        <f>E23*C23</f>
        <v>0</v>
      </c>
    </row>
    <row r="24" spans="1:6" x14ac:dyDescent="0.2">
      <c r="A24" s="241"/>
      <c r="B24" s="239"/>
      <c r="C24" s="240"/>
      <c r="D24" s="76"/>
      <c r="E24" s="77"/>
      <c r="F24" s="248"/>
    </row>
    <row r="25" spans="1:6" x14ac:dyDescent="0.2">
      <c r="A25" s="254"/>
      <c r="B25" s="234"/>
      <c r="C25" s="235"/>
      <c r="D25" s="236"/>
      <c r="E25" s="237"/>
      <c r="F25" s="238"/>
    </row>
    <row r="26" spans="1:6" x14ac:dyDescent="0.2">
      <c r="A26" s="225">
        <f>COUNT($A$11:A25)+1</f>
        <v>4</v>
      </c>
      <c r="B26" s="231" t="s">
        <v>271</v>
      </c>
      <c r="C26" s="227"/>
      <c r="D26" s="228"/>
      <c r="E26" s="229"/>
      <c r="F26" s="230"/>
    </row>
    <row r="27" spans="1:6" ht="51" x14ac:dyDescent="0.2">
      <c r="A27" s="225"/>
      <c r="B27" s="226" t="s">
        <v>270</v>
      </c>
      <c r="C27" s="227"/>
      <c r="D27" s="228"/>
      <c r="E27" s="229"/>
      <c r="F27" s="230"/>
    </row>
    <row r="28" spans="1:6" ht="14.25" x14ac:dyDescent="0.2">
      <c r="A28" s="225"/>
      <c r="B28" s="231" t="s">
        <v>293</v>
      </c>
      <c r="C28" s="227">
        <v>20</v>
      </c>
      <c r="D28" s="228" t="s">
        <v>37</v>
      </c>
      <c r="E28" s="45"/>
      <c r="F28" s="229">
        <f>C28*E28</f>
        <v>0</v>
      </c>
    </row>
    <row r="29" spans="1:6" x14ac:dyDescent="0.2">
      <c r="A29" s="241"/>
      <c r="B29" s="239"/>
      <c r="C29" s="240"/>
      <c r="D29" s="76"/>
      <c r="E29" s="77"/>
      <c r="F29" s="77"/>
    </row>
    <row r="30" spans="1:6" x14ac:dyDescent="0.2">
      <c r="A30" s="254"/>
      <c r="B30" s="257"/>
      <c r="C30" s="235"/>
      <c r="D30" s="236"/>
      <c r="E30" s="237"/>
      <c r="F30" s="237"/>
    </row>
    <row r="31" spans="1:6" x14ac:dyDescent="0.2">
      <c r="A31" s="225">
        <f>COUNT($A$11:A30)+1</f>
        <v>5</v>
      </c>
      <c r="B31" s="231" t="s">
        <v>265</v>
      </c>
      <c r="C31" s="227"/>
      <c r="D31" s="228"/>
      <c r="E31" s="229"/>
      <c r="F31" s="230"/>
    </row>
    <row r="32" spans="1:6" ht="51" x14ac:dyDescent="0.2">
      <c r="A32" s="225"/>
      <c r="B32" s="226" t="s">
        <v>264</v>
      </c>
      <c r="C32" s="227"/>
      <c r="D32" s="228"/>
      <c r="E32" s="229"/>
      <c r="F32" s="230"/>
    </row>
    <row r="33" spans="1:6" ht="14.25" x14ac:dyDescent="0.2">
      <c r="A33" s="225"/>
      <c r="B33" s="231"/>
      <c r="C33" s="227">
        <v>15</v>
      </c>
      <c r="D33" s="228" t="s">
        <v>43</v>
      </c>
      <c r="E33" s="45"/>
      <c r="F33" s="229">
        <f>C33*E33</f>
        <v>0</v>
      </c>
    </row>
    <row r="34" spans="1:6" x14ac:dyDescent="0.2">
      <c r="A34" s="241"/>
      <c r="B34" s="258"/>
      <c r="C34" s="240"/>
      <c r="D34" s="76"/>
      <c r="E34" s="77"/>
      <c r="F34" s="77"/>
    </row>
    <row r="35" spans="1:6" x14ac:dyDescent="0.2">
      <c r="A35" s="254"/>
      <c r="B35" s="234"/>
      <c r="C35" s="235"/>
      <c r="D35" s="236"/>
      <c r="E35" s="237"/>
      <c r="F35" s="238"/>
    </row>
    <row r="36" spans="1:6" x14ac:dyDescent="0.2">
      <c r="A36" s="225">
        <f>COUNT($A$11:A35)+1</f>
        <v>6</v>
      </c>
      <c r="B36" s="231" t="s">
        <v>16</v>
      </c>
      <c r="C36" s="227"/>
      <c r="D36" s="228"/>
      <c r="E36" s="229"/>
      <c r="F36" s="230"/>
    </row>
    <row r="37" spans="1:6" ht="51" x14ac:dyDescent="0.2">
      <c r="A37" s="225"/>
      <c r="B37" s="226" t="s">
        <v>36</v>
      </c>
      <c r="C37" s="227"/>
      <c r="D37" s="228"/>
      <c r="E37" s="229"/>
      <c r="F37" s="230"/>
    </row>
    <row r="38" spans="1:6" ht="14.25" x14ac:dyDescent="0.2">
      <c r="A38" s="225"/>
      <c r="B38" s="226"/>
      <c r="C38" s="227">
        <v>5</v>
      </c>
      <c r="D38" s="228" t="s">
        <v>37</v>
      </c>
      <c r="E38" s="45"/>
      <c r="F38" s="229">
        <f>C38*E38</f>
        <v>0</v>
      </c>
    </row>
    <row r="39" spans="1:6" x14ac:dyDescent="0.2">
      <c r="A39" s="241"/>
      <c r="B39" s="239"/>
      <c r="C39" s="240"/>
      <c r="D39" s="76"/>
      <c r="E39" s="77"/>
      <c r="F39" s="77"/>
    </row>
    <row r="40" spans="1:6" x14ac:dyDescent="0.2">
      <c r="A40" s="254"/>
      <c r="B40" s="234"/>
      <c r="C40" s="235"/>
      <c r="D40" s="236"/>
      <c r="E40" s="237"/>
      <c r="F40" s="238"/>
    </row>
    <row r="41" spans="1:6" x14ac:dyDescent="0.2">
      <c r="A41" s="225">
        <f>COUNT($A$11:A40)+1</f>
        <v>7</v>
      </c>
      <c r="B41" s="231" t="s">
        <v>46</v>
      </c>
      <c r="C41" s="227"/>
      <c r="D41" s="228"/>
      <c r="E41" s="229"/>
      <c r="F41" s="230"/>
    </row>
    <row r="42" spans="1:6" ht="63.75" x14ac:dyDescent="0.2">
      <c r="A42" s="225"/>
      <c r="B42" s="226" t="s">
        <v>47</v>
      </c>
      <c r="C42" s="227"/>
      <c r="D42" s="228"/>
      <c r="E42" s="229"/>
      <c r="F42" s="230"/>
    </row>
    <row r="43" spans="1:6" x14ac:dyDescent="0.2">
      <c r="A43" s="225"/>
      <c r="B43" s="226"/>
      <c r="C43" s="227">
        <v>1</v>
      </c>
      <c r="D43" s="228" t="s">
        <v>1</v>
      </c>
      <c r="E43" s="45"/>
      <c r="F43" s="229">
        <f>C43*E43</f>
        <v>0</v>
      </c>
    </row>
    <row r="44" spans="1:6" x14ac:dyDescent="0.2">
      <c r="A44" s="241"/>
      <c r="B44" s="239"/>
      <c r="C44" s="240"/>
      <c r="D44" s="76"/>
      <c r="E44" s="77"/>
      <c r="F44" s="77"/>
    </row>
    <row r="45" spans="1:6" x14ac:dyDescent="0.2">
      <c r="A45" s="254"/>
      <c r="B45" s="234"/>
      <c r="C45" s="235"/>
      <c r="D45" s="236"/>
      <c r="E45" s="237"/>
      <c r="F45" s="238"/>
    </row>
    <row r="46" spans="1:6" x14ac:dyDescent="0.2">
      <c r="A46" s="225">
        <f>COUNT($A$11:A45)+1</f>
        <v>8</v>
      </c>
      <c r="B46" s="231" t="s">
        <v>48</v>
      </c>
      <c r="C46" s="227"/>
      <c r="D46" s="228"/>
      <c r="E46" s="229"/>
      <c r="F46" s="230"/>
    </row>
    <row r="47" spans="1:6" ht="63.75" x14ac:dyDescent="0.2">
      <c r="A47" s="225"/>
      <c r="B47" s="226" t="s">
        <v>49</v>
      </c>
      <c r="C47" s="227"/>
      <c r="D47" s="228"/>
      <c r="E47" s="229"/>
      <c r="F47" s="230"/>
    </row>
    <row r="48" spans="1:6" ht="14.25" x14ac:dyDescent="0.2">
      <c r="A48" s="225"/>
      <c r="B48" s="226"/>
      <c r="C48" s="227">
        <v>40</v>
      </c>
      <c r="D48" s="228" t="s">
        <v>43</v>
      </c>
      <c r="E48" s="45"/>
      <c r="F48" s="229">
        <f>C48*E48</f>
        <v>0</v>
      </c>
    </row>
    <row r="49" spans="1:6" x14ac:dyDescent="0.2">
      <c r="A49" s="241"/>
      <c r="B49" s="239"/>
      <c r="C49" s="240"/>
      <c r="D49" s="76"/>
      <c r="E49" s="77"/>
      <c r="F49" s="77"/>
    </row>
    <row r="50" spans="1:6" x14ac:dyDescent="0.2">
      <c r="A50" s="254"/>
      <c r="B50" s="234"/>
      <c r="C50" s="235"/>
      <c r="D50" s="236"/>
      <c r="E50" s="237"/>
      <c r="F50" s="238"/>
    </row>
    <row r="51" spans="1:6" ht="25.5" x14ac:dyDescent="0.2">
      <c r="A51" s="225">
        <f>COUNT($A$11:A50)+1</f>
        <v>9</v>
      </c>
      <c r="B51" s="231" t="s">
        <v>50</v>
      </c>
      <c r="C51" s="227"/>
      <c r="D51" s="228"/>
      <c r="E51" s="229"/>
      <c r="F51" s="230"/>
    </row>
    <row r="52" spans="1:6" ht="51" x14ac:dyDescent="0.2">
      <c r="A52" s="225"/>
      <c r="B52" s="226" t="s">
        <v>51</v>
      </c>
      <c r="C52" s="227"/>
      <c r="D52" s="228"/>
      <c r="E52" s="229"/>
      <c r="F52" s="230"/>
    </row>
    <row r="53" spans="1:6" ht="14.25" x14ac:dyDescent="0.2">
      <c r="A53" s="225"/>
      <c r="B53" s="226"/>
      <c r="C53" s="227">
        <v>54</v>
      </c>
      <c r="D53" s="228" t="s">
        <v>43</v>
      </c>
      <c r="E53" s="45"/>
      <c r="F53" s="229">
        <f>C53*E53</f>
        <v>0</v>
      </c>
    </row>
    <row r="54" spans="1:6" x14ac:dyDescent="0.2">
      <c r="A54" s="241"/>
      <c r="B54" s="239"/>
      <c r="C54" s="240"/>
      <c r="D54" s="76"/>
      <c r="E54" s="77"/>
      <c r="F54" s="77"/>
    </row>
    <row r="55" spans="1:6" x14ac:dyDescent="0.2">
      <c r="A55" s="254"/>
      <c r="B55" s="234"/>
      <c r="C55" s="235"/>
      <c r="D55" s="236"/>
      <c r="E55" s="237"/>
      <c r="F55" s="237"/>
    </row>
    <row r="56" spans="1:6" x14ac:dyDescent="0.2">
      <c r="A56" s="225">
        <f>COUNT($A$11:A54)+1</f>
        <v>10</v>
      </c>
      <c r="B56" s="264" t="s">
        <v>56</v>
      </c>
      <c r="C56" s="227"/>
      <c r="D56" s="228"/>
      <c r="E56" s="229"/>
      <c r="F56" s="230"/>
    </row>
    <row r="57" spans="1:6" ht="38.25" x14ac:dyDescent="0.2">
      <c r="A57" s="225"/>
      <c r="B57" s="226" t="s">
        <v>57</v>
      </c>
      <c r="C57" s="227"/>
      <c r="D57" s="228"/>
      <c r="E57" s="229"/>
      <c r="F57" s="230"/>
    </row>
    <row r="58" spans="1:6" ht="14.25" x14ac:dyDescent="0.2">
      <c r="A58" s="225"/>
      <c r="B58" s="226"/>
      <c r="C58" s="227">
        <v>15</v>
      </c>
      <c r="D58" s="228" t="s">
        <v>37</v>
      </c>
      <c r="E58" s="45"/>
      <c r="F58" s="229">
        <f>E58*C58</f>
        <v>0</v>
      </c>
    </row>
    <row r="59" spans="1:6" x14ac:dyDescent="0.2">
      <c r="A59" s="241"/>
      <c r="B59" s="239"/>
      <c r="C59" s="240"/>
      <c r="D59" s="76"/>
      <c r="E59" s="77"/>
      <c r="F59" s="77"/>
    </row>
    <row r="60" spans="1:6" x14ac:dyDescent="0.2">
      <c r="A60" s="254"/>
      <c r="B60" s="234"/>
      <c r="C60" s="235"/>
      <c r="D60" s="236"/>
      <c r="E60" s="237"/>
      <c r="F60" s="238"/>
    </row>
    <row r="61" spans="1:6" x14ac:dyDescent="0.2">
      <c r="A61" s="225">
        <f>COUNT($A$11:A60)+1</f>
        <v>11</v>
      </c>
      <c r="B61" s="265" t="s">
        <v>58</v>
      </c>
      <c r="C61" s="227"/>
      <c r="D61" s="228"/>
      <c r="E61" s="229"/>
      <c r="F61" s="230"/>
    </row>
    <row r="62" spans="1:6" ht="63.75" x14ac:dyDescent="0.2">
      <c r="A62" s="225"/>
      <c r="B62" s="226" t="s">
        <v>59</v>
      </c>
      <c r="C62" s="227"/>
      <c r="D62" s="228"/>
      <c r="E62" s="229"/>
      <c r="F62" s="230"/>
    </row>
    <row r="63" spans="1:6" ht="14.25" x14ac:dyDescent="0.2">
      <c r="A63" s="225"/>
      <c r="B63" s="266"/>
      <c r="C63" s="227">
        <v>5</v>
      </c>
      <c r="D63" s="228" t="s">
        <v>37</v>
      </c>
      <c r="E63" s="45"/>
      <c r="F63" s="229">
        <f>E63*C63</f>
        <v>0</v>
      </c>
    </row>
    <row r="64" spans="1:6" x14ac:dyDescent="0.2">
      <c r="A64" s="241"/>
      <c r="B64" s="267"/>
      <c r="C64" s="240"/>
      <c r="D64" s="76"/>
      <c r="E64" s="77"/>
      <c r="F64" s="77"/>
    </row>
    <row r="65" spans="1:6" x14ac:dyDescent="0.2">
      <c r="A65" s="254"/>
      <c r="B65" s="268"/>
      <c r="C65" s="235"/>
      <c r="D65" s="236"/>
      <c r="E65" s="237"/>
      <c r="F65" s="237"/>
    </row>
    <row r="66" spans="1:6" x14ac:dyDescent="0.2">
      <c r="A66" s="225">
        <f>COUNT($A$11:A65)+1</f>
        <v>12</v>
      </c>
      <c r="B66" s="269" t="s">
        <v>60</v>
      </c>
      <c r="C66" s="227"/>
      <c r="D66" s="228"/>
      <c r="E66" s="229"/>
      <c r="F66" s="229"/>
    </row>
    <row r="67" spans="1:6" ht="63.75" x14ac:dyDescent="0.2">
      <c r="A67" s="225"/>
      <c r="B67" s="226" t="s">
        <v>61</v>
      </c>
      <c r="C67" s="227"/>
      <c r="D67" s="228"/>
      <c r="E67" s="229"/>
      <c r="F67" s="229"/>
    </row>
    <row r="68" spans="1:6" ht="14.25" x14ac:dyDescent="0.2">
      <c r="A68" s="225"/>
      <c r="B68" s="266"/>
      <c r="C68" s="227">
        <v>15</v>
      </c>
      <c r="D68" s="228" t="s">
        <v>37</v>
      </c>
      <c r="E68" s="45"/>
      <c r="F68" s="229">
        <f>E68*C68</f>
        <v>0</v>
      </c>
    </row>
    <row r="69" spans="1:6" x14ac:dyDescent="0.2">
      <c r="A69" s="241"/>
      <c r="B69" s="267"/>
      <c r="C69" s="240"/>
      <c r="D69" s="76"/>
      <c r="E69" s="77"/>
      <c r="F69" s="77"/>
    </row>
    <row r="70" spans="1:6" x14ac:dyDescent="0.2">
      <c r="A70" s="254"/>
      <c r="B70" s="234"/>
      <c r="C70" s="235"/>
      <c r="D70" s="236"/>
      <c r="E70" s="237"/>
      <c r="F70" s="238"/>
    </row>
    <row r="71" spans="1:6" x14ac:dyDescent="0.2">
      <c r="A71" s="225">
        <f>COUNT($A$11:A70)+1</f>
        <v>13</v>
      </c>
      <c r="B71" s="270" t="s">
        <v>260</v>
      </c>
      <c r="C71" s="227"/>
      <c r="D71" s="228"/>
      <c r="E71" s="229"/>
      <c r="F71" s="230"/>
    </row>
    <row r="72" spans="1:6" ht="51" x14ac:dyDescent="0.2">
      <c r="A72" s="225"/>
      <c r="B72" s="226" t="s">
        <v>259</v>
      </c>
      <c r="C72" s="227"/>
      <c r="D72" s="228"/>
      <c r="E72" s="229"/>
      <c r="F72" s="230"/>
    </row>
    <row r="73" spans="1:6" ht="14.25" x14ac:dyDescent="0.2">
      <c r="A73" s="225"/>
      <c r="B73" s="226"/>
      <c r="C73" s="227">
        <v>4</v>
      </c>
      <c r="D73" s="228" t="s">
        <v>43</v>
      </c>
      <c r="E73" s="45"/>
      <c r="F73" s="229">
        <f>C73*E73</f>
        <v>0</v>
      </c>
    </row>
    <row r="74" spans="1:6" x14ac:dyDescent="0.2">
      <c r="A74" s="241"/>
      <c r="B74" s="239"/>
      <c r="C74" s="240"/>
      <c r="D74" s="76"/>
      <c r="E74" s="77"/>
      <c r="F74" s="77"/>
    </row>
    <row r="75" spans="1:6" x14ac:dyDescent="0.2">
      <c r="A75" s="254"/>
      <c r="B75" s="234"/>
      <c r="C75" s="235"/>
      <c r="D75" s="236"/>
      <c r="E75" s="237"/>
      <c r="F75" s="237"/>
    </row>
    <row r="76" spans="1:6" x14ac:dyDescent="0.2">
      <c r="A76" s="225">
        <f>COUNT($A$11:A75)+1</f>
        <v>14</v>
      </c>
      <c r="B76" s="270" t="s">
        <v>88</v>
      </c>
      <c r="C76" s="227"/>
      <c r="D76" s="228"/>
      <c r="E76" s="229"/>
      <c r="F76" s="229"/>
    </row>
    <row r="77" spans="1:6" ht="63.75" x14ac:dyDescent="0.2">
      <c r="A77" s="225"/>
      <c r="B77" s="226" t="s">
        <v>62</v>
      </c>
      <c r="C77" s="227"/>
      <c r="D77" s="228"/>
      <c r="E77" s="229"/>
      <c r="F77" s="229"/>
    </row>
    <row r="78" spans="1:6" ht="14.25" x14ac:dyDescent="0.2">
      <c r="A78" s="225"/>
      <c r="B78" s="226"/>
      <c r="C78" s="227">
        <v>2</v>
      </c>
      <c r="D78" s="228" t="s">
        <v>43</v>
      </c>
      <c r="E78" s="45"/>
      <c r="F78" s="229">
        <f>C78*E78</f>
        <v>0</v>
      </c>
    </row>
    <row r="79" spans="1:6" x14ac:dyDescent="0.2">
      <c r="A79" s="241"/>
      <c r="B79" s="239"/>
      <c r="C79" s="240"/>
      <c r="D79" s="76"/>
      <c r="E79" s="77"/>
      <c r="F79" s="77"/>
    </row>
    <row r="80" spans="1:6" x14ac:dyDescent="0.2">
      <c r="A80" s="105"/>
      <c r="B80" s="234"/>
      <c r="C80" s="235"/>
      <c r="D80" s="236"/>
      <c r="E80" s="237"/>
      <c r="F80" s="238"/>
    </row>
    <row r="81" spans="1:6" x14ac:dyDescent="0.2">
      <c r="A81" s="225">
        <f>COUNT($A$11:A80)+1</f>
        <v>15</v>
      </c>
      <c r="B81" s="231" t="s">
        <v>12</v>
      </c>
      <c r="C81" s="227"/>
      <c r="D81" s="228"/>
      <c r="E81" s="229"/>
      <c r="F81" s="230"/>
    </row>
    <row r="82" spans="1:6" ht="38.25" x14ac:dyDescent="0.2">
      <c r="A82" s="232"/>
      <c r="B82" s="226" t="s">
        <v>14</v>
      </c>
      <c r="C82" s="227"/>
      <c r="D82" s="228"/>
      <c r="E82" s="229"/>
      <c r="F82" s="230"/>
    </row>
    <row r="83" spans="1:6" ht="14.25" x14ac:dyDescent="0.2">
      <c r="A83" s="232"/>
      <c r="B83" s="226"/>
      <c r="C83" s="227">
        <v>65</v>
      </c>
      <c r="D83" s="228" t="s">
        <v>43</v>
      </c>
      <c r="E83" s="45"/>
      <c r="F83" s="229">
        <f>C83*E83</f>
        <v>0</v>
      </c>
    </row>
    <row r="84" spans="1:6" x14ac:dyDescent="0.2">
      <c r="A84" s="104"/>
      <c r="B84" s="239"/>
      <c r="C84" s="240"/>
      <c r="D84" s="76"/>
      <c r="E84" s="77"/>
      <c r="F84" s="77"/>
    </row>
    <row r="85" spans="1:6" x14ac:dyDescent="0.2">
      <c r="A85" s="105"/>
      <c r="B85" s="234"/>
      <c r="C85" s="235"/>
      <c r="D85" s="236"/>
      <c r="E85" s="237"/>
      <c r="F85" s="238"/>
    </row>
    <row r="86" spans="1:6" x14ac:dyDescent="0.2">
      <c r="A86" s="225">
        <f>COUNT($A$11:A85)+1</f>
        <v>16</v>
      </c>
      <c r="B86" s="231" t="s">
        <v>13</v>
      </c>
      <c r="C86" s="227"/>
      <c r="D86" s="228"/>
      <c r="E86" s="229"/>
      <c r="F86" s="230"/>
    </row>
    <row r="87" spans="1:6" ht="38.25" x14ac:dyDescent="0.2">
      <c r="A87" s="232"/>
      <c r="B87" s="226" t="s">
        <v>31</v>
      </c>
      <c r="C87" s="227"/>
      <c r="D87" s="228"/>
      <c r="E87" s="229"/>
      <c r="F87" s="230"/>
    </row>
    <row r="88" spans="1:6" ht="14.25" x14ac:dyDescent="0.2">
      <c r="A88" s="232"/>
      <c r="B88" s="226"/>
      <c r="C88" s="227">
        <v>70</v>
      </c>
      <c r="D88" s="228" t="s">
        <v>43</v>
      </c>
      <c r="E88" s="45"/>
      <c r="F88" s="229">
        <f>C88*E88</f>
        <v>0</v>
      </c>
    </row>
    <row r="89" spans="1:6" x14ac:dyDescent="0.2">
      <c r="A89" s="104"/>
      <c r="B89" s="239"/>
      <c r="C89" s="240"/>
      <c r="D89" s="76"/>
      <c r="E89" s="77"/>
      <c r="F89" s="77"/>
    </row>
    <row r="90" spans="1:6" x14ac:dyDescent="0.2">
      <c r="A90" s="105"/>
      <c r="B90" s="234"/>
      <c r="C90" s="235"/>
      <c r="D90" s="236"/>
      <c r="E90" s="237"/>
      <c r="F90" s="238"/>
    </row>
    <row r="91" spans="1:6" x14ac:dyDescent="0.2">
      <c r="A91" s="225">
        <f>COUNT($A$11:A90)+1</f>
        <v>17</v>
      </c>
      <c r="B91" s="231" t="s">
        <v>66</v>
      </c>
      <c r="C91" s="227"/>
      <c r="D91" s="228"/>
      <c r="E91" s="229"/>
      <c r="F91" s="229"/>
    </row>
    <row r="92" spans="1:6" ht="38.25" x14ac:dyDescent="0.2">
      <c r="A92" s="232"/>
      <c r="B92" s="226" t="s">
        <v>67</v>
      </c>
      <c r="C92" s="227"/>
      <c r="D92" s="228"/>
      <c r="E92" s="229"/>
      <c r="F92" s="229"/>
    </row>
    <row r="93" spans="1:6" x14ac:dyDescent="0.2">
      <c r="A93" s="232"/>
      <c r="B93" s="226"/>
      <c r="C93" s="227">
        <v>2</v>
      </c>
      <c r="D93" s="228" t="s">
        <v>35</v>
      </c>
      <c r="E93" s="45"/>
      <c r="F93" s="229">
        <f>C93*E93</f>
        <v>0</v>
      </c>
    </row>
    <row r="94" spans="1:6" x14ac:dyDescent="0.2">
      <c r="A94" s="104"/>
      <c r="B94" s="239"/>
      <c r="C94" s="240"/>
      <c r="D94" s="76"/>
      <c r="E94" s="77"/>
      <c r="F94" s="77"/>
    </row>
    <row r="95" spans="1:6" x14ac:dyDescent="0.2">
      <c r="A95" s="105"/>
      <c r="B95" s="234"/>
      <c r="C95" s="235"/>
      <c r="D95" s="236"/>
      <c r="E95" s="237"/>
      <c r="F95" s="237"/>
    </row>
    <row r="96" spans="1:6" x14ac:dyDescent="0.2">
      <c r="A96" s="225">
        <f>COUNT($A$11:A95)+1</f>
        <v>18</v>
      </c>
      <c r="B96" s="231" t="s">
        <v>68</v>
      </c>
      <c r="C96" s="227"/>
      <c r="D96" s="228"/>
      <c r="E96" s="229"/>
      <c r="F96" s="229"/>
    </row>
    <row r="97" spans="1:6" ht="25.5" x14ac:dyDescent="0.2">
      <c r="A97" s="232"/>
      <c r="B97" s="226" t="s">
        <v>69</v>
      </c>
      <c r="C97" s="227"/>
      <c r="D97" s="228"/>
      <c r="E97" s="229"/>
      <c r="F97" s="229"/>
    </row>
    <row r="98" spans="1:6" ht="14.25" x14ac:dyDescent="0.2">
      <c r="A98" s="232"/>
      <c r="B98" s="226"/>
      <c r="C98" s="227">
        <v>20</v>
      </c>
      <c r="D98" s="228" t="s">
        <v>37</v>
      </c>
      <c r="E98" s="45"/>
      <c r="F98" s="229">
        <f>C98*E98</f>
        <v>0</v>
      </c>
    </row>
    <row r="99" spans="1:6" x14ac:dyDescent="0.2">
      <c r="A99" s="104"/>
      <c r="B99" s="239"/>
      <c r="C99" s="240"/>
      <c r="D99" s="76"/>
      <c r="E99" s="77"/>
      <c r="F99" s="77"/>
    </row>
    <row r="100" spans="1:6" x14ac:dyDescent="0.2">
      <c r="A100" s="105"/>
      <c r="B100" s="234"/>
      <c r="C100" s="235"/>
      <c r="D100" s="236"/>
      <c r="E100" s="237"/>
      <c r="F100" s="238"/>
    </row>
    <row r="101" spans="1:6" x14ac:dyDescent="0.2">
      <c r="A101" s="225">
        <f>COUNT($A$11:A100)+1</f>
        <v>19</v>
      </c>
      <c r="B101" s="231" t="s">
        <v>251</v>
      </c>
      <c r="C101" s="227"/>
      <c r="D101" s="228"/>
      <c r="E101" s="229"/>
      <c r="F101" s="230"/>
    </row>
    <row r="102" spans="1:6" ht="63.75" x14ac:dyDescent="0.2">
      <c r="A102" s="232"/>
      <c r="B102" s="226" t="s">
        <v>250</v>
      </c>
      <c r="C102" s="227"/>
      <c r="D102" s="228"/>
      <c r="E102" s="229"/>
      <c r="F102" s="230"/>
    </row>
    <row r="103" spans="1:6" ht="25.5" x14ac:dyDescent="0.2">
      <c r="A103" s="232"/>
      <c r="B103" s="226" t="s">
        <v>249</v>
      </c>
      <c r="C103" s="227">
        <v>70</v>
      </c>
      <c r="D103" s="228" t="s">
        <v>43</v>
      </c>
      <c r="E103" s="45"/>
      <c r="F103" s="229">
        <f>C103*E103</f>
        <v>0</v>
      </c>
    </row>
    <row r="104" spans="1:6" x14ac:dyDescent="0.2">
      <c r="A104" s="104"/>
      <c r="B104" s="239"/>
      <c r="C104" s="240"/>
      <c r="D104" s="76"/>
      <c r="E104" s="77"/>
      <c r="F104" s="77"/>
    </row>
    <row r="105" spans="1:6" x14ac:dyDescent="0.2">
      <c r="A105" s="105"/>
      <c r="B105" s="234"/>
      <c r="C105" s="235"/>
      <c r="D105" s="236"/>
      <c r="E105" s="237"/>
      <c r="F105" s="238"/>
    </row>
    <row r="106" spans="1:6" x14ac:dyDescent="0.2">
      <c r="A106" s="225">
        <f>COUNT($A$11:A105)+1</f>
        <v>20</v>
      </c>
      <c r="B106" s="231" t="s">
        <v>70</v>
      </c>
      <c r="C106" s="227"/>
      <c r="D106" s="228"/>
      <c r="E106" s="229"/>
      <c r="F106" s="230"/>
    </row>
    <row r="107" spans="1:6" ht="63.75" x14ac:dyDescent="0.2">
      <c r="A107" s="232"/>
      <c r="B107" s="226" t="s">
        <v>89</v>
      </c>
      <c r="C107" s="227"/>
      <c r="D107" s="228"/>
      <c r="E107" s="229"/>
      <c r="F107" s="230"/>
    </row>
    <row r="108" spans="1:6" x14ac:dyDescent="0.2">
      <c r="A108" s="232"/>
      <c r="B108" s="231" t="s">
        <v>71</v>
      </c>
      <c r="C108" s="227"/>
      <c r="D108" s="228"/>
      <c r="E108" s="229"/>
      <c r="F108" s="230"/>
    </row>
    <row r="109" spans="1:6" ht="25.5" x14ac:dyDescent="0.2">
      <c r="A109" s="232"/>
      <c r="B109" s="226" t="s">
        <v>72</v>
      </c>
      <c r="C109" s="227">
        <v>65</v>
      </c>
      <c r="D109" s="228" t="s">
        <v>43</v>
      </c>
      <c r="E109" s="45"/>
      <c r="F109" s="229">
        <f>C109*E109</f>
        <v>0</v>
      </c>
    </row>
    <row r="110" spans="1:6" ht="25.5" x14ac:dyDescent="0.2">
      <c r="A110" s="232"/>
      <c r="B110" s="226" t="s">
        <v>305</v>
      </c>
      <c r="C110" s="227">
        <v>65</v>
      </c>
      <c r="D110" s="228" t="s">
        <v>43</v>
      </c>
      <c r="E110" s="45"/>
      <c r="F110" s="229">
        <f>C110*E110</f>
        <v>0</v>
      </c>
    </row>
    <row r="111" spans="1:6" x14ac:dyDescent="0.2">
      <c r="A111" s="104"/>
      <c r="B111" s="239"/>
      <c r="C111" s="240"/>
      <c r="D111" s="76"/>
      <c r="E111" s="77"/>
      <c r="F111" s="77"/>
    </row>
    <row r="112" spans="1:6" ht="14.25" x14ac:dyDescent="0.2">
      <c r="A112" s="105"/>
      <c r="B112" s="271"/>
      <c r="C112" s="235"/>
      <c r="D112" s="236"/>
      <c r="E112" s="237"/>
      <c r="F112" s="238"/>
    </row>
    <row r="113" spans="1:6" x14ac:dyDescent="0.2">
      <c r="A113" s="225">
        <f>COUNT($A$11:A112)+1</f>
        <v>21</v>
      </c>
      <c r="B113" s="231" t="s">
        <v>73</v>
      </c>
      <c r="C113" s="227"/>
      <c r="D113" s="228"/>
      <c r="E113" s="229"/>
      <c r="F113" s="230"/>
    </row>
    <row r="114" spans="1:6" ht="63.75" x14ac:dyDescent="0.2">
      <c r="A114" s="232"/>
      <c r="B114" s="226" t="s">
        <v>114</v>
      </c>
      <c r="C114" s="227"/>
      <c r="D114" s="228"/>
      <c r="E114" s="229"/>
      <c r="F114" s="230"/>
    </row>
    <row r="115" spans="1:6" ht="14.25" x14ac:dyDescent="0.2">
      <c r="A115" s="232"/>
      <c r="B115" s="272"/>
      <c r="C115" s="227">
        <v>70</v>
      </c>
      <c r="D115" s="228" t="s">
        <v>43</v>
      </c>
      <c r="E115" s="45"/>
      <c r="F115" s="229">
        <f>+E115*C115</f>
        <v>0</v>
      </c>
    </row>
    <row r="116" spans="1:6" ht="14.25" x14ac:dyDescent="0.2">
      <c r="A116" s="104"/>
      <c r="B116" s="273"/>
      <c r="C116" s="240"/>
      <c r="D116" s="76"/>
      <c r="E116" s="77"/>
      <c r="F116" s="77"/>
    </row>
    <row r="117" spans="1:6" x14ac:dyDescent="0.2">
      <c r="A117" s="105"/>
      <c r="B117" s="234"/>
      <c r="C117" s="235"/>
      <c r="D117" s="236"/>
      <c r="E117" s="237"/>
      <c r="F117" s="238"/>
    </row>
    <row r="118" spans="1:6" x14ac:dyDescent="0.2">
      <c r="A118" s="225">
        <f>COUNT($A$11:A117)+1</f>
        <v>22</v>
      </c>
      <c r="B118" s="231" t="s">
        <v>245</v>
      </c>
      <c r="C118" s="227"/>
      <c r="D118" s="228"/>
      <c r="E118" s="229"/>
      <c r="F118" s="230"/>
    </row>
    <row r="119" spans="1:6" ht="38.25" x14ac:dyDescent="0.2">
      <c r="A119" s="232"/>
      <c r="B119" s="226" t="s">
        <v>244</v>
      </c>
      <c r="C119" s="227"/>
      <c r="D119" s="228"/>
      <c r="E119" s="229"/>
      <c r="F119" s="230"/>
    </row>
    <row r="120" spans="1:6" ht="14.25" x14ac:dyDescent="0.2">
      <c r="A120" s="232"/>
      <c r="B120" s="226"/>
      <c r="C120" s="227">
        <v>30</v>
      </c>
      <c r="D120" s="228" t="s">
        <v>37</v>
      </c>
      <c r="E120" s="45"/>
      <c r="F120" s="229">
        <f>C120*E120</f>
        <v>0</v>
      </c>
    </row>
    <row r="121" spans="1:6" x14ac:dyDescent="0.2">
      <c r="A121" s="104"/>
      <c r="B121" s="239"/>
      <c r="C121" s="240"/>
      <c r="D121" s="76"/>
      <c r="E121" s="77"/>
      <c r="F121" s="77"/>
    </row>
    <row r="122" spans="1:6" x14ac:dyDescent="0.2">
      <c r="A122" s="105"/>
      <c r="B122" s="234"/>
      <c r="C122" s="235"/>
      <c r="D122" s="236"/>
      <c r="E122" s="237"/>
      <c r="F122" s="238"/>
    </row>
    <row r="123" spans="1:6" x14ac:dyDescent="0.2">
      <c r="A123" s="225">
        <f>COUNT($A$11:A122)+1</f>
        <v>23</v>
      </c>
      <c r="B123" s="231" t="s">
        <v>243</v>
      </c>
      <c r="C123" s="227"/>
      <c r="D123" s="228"/>
      <c r="E123" s="229"/>
      <c r="F123" s="229"/>
    </row>
    <row r="124" spans="1:6" ht="51" x14ac:dyDescent="0.2">
      <c r="A124" s="232"/>
      <c r="B124" s="226" t="s">
        <v>242</v>
      </c>
      <c r="C124" s="227"/>
      <c r="D124" s="228"/>
      <c r="E124" s="229"/>
      <c r="F124" s="230"/>
    </row>
    <row r="125" spans="1:6" ht="14.25" x14ac:dyDescent="0.2">
      <c r="A125" s="232"/>
      <c r="B125" s="226"/>
      <c r="C125" s="227">
        <v>10</v>
      </c>
      <c r="D125" s="228" t="s">
        <v>37</v>
      </c>
      <c r="E125" s="45"/>
      <c r="F125" s="229">
        <f>C125*E125</f>
        <v>0</v>
      </c>
    </row>
    <row r="126" spans="1:6" x14ac:dyDescent="0.2">
      <c r="A126" s="104"/>
      <c r="B126" s="239"/>
      <c r="C126" s="240"/>
      <c r="D126" s="76"/>
      <c r="E126" s="77"/>
      <c r="F126" s="77"/>
    </row>
    <row r="127" spans="1:6" x14ac:dyDescent="0.2">
      <c r="A127" s="105"/>
      <c r="B127" s="234"/>
      <c r="C127" s="235"/>
      <c r="D127" s="236"/>
      <c r="E127" s="237"/>
      <c r="F127" s="237"/>
    </row>
    <row r="128" spans="1:6" x14ac:dyDescent="0.2">
      <c r="A128" s="225">
        <f>COUNT($A$11:A127)+1</f>
        <v>24</v>
      </c>
      <c r="B128" s="231" t="s">
        <v>241</v>
      </c>
      <c r="C128" s="227"/>
      <c r="D128" s="228"/>
      <c r="E128" s="229"/>
      <c r="F128" s="229"/>
    </row>
    <row r="129" spans="1:6" ht="63.75" x14ac:dyDescent="0.2">
      <c r="A129" s="232"/>
      <c r="B129" s="226" t="s">
        <v>240</v>
      </c>
      <c r="C129" s="227"/>
      <c r="D129" s="228"/>
      <c r="E129" s="229"/>
      <c r="F129" s="230"/>
    </row>
    <row r="130" spans="1:6" ht="14.25" x14ac:dyDescent="0.2">
      <c r="A130" s="232"/>
      <c r="B130" s="226"/>
      <c r="C130" s="227">
        <v>12</v>
      </c>
      <c r="D130" s="228" t="s">
        <v>37</v>
      </c>
      <c r="E130" s="45"/>
      <c r="F130" s="229">
        <f>C130*E130</f>
        <v>0</v>
      </c>
    </row>
    <row r="131" spans="1:6" x14ac:dyDescent="0.2">
      <c r="A131" s="104"/>
      <c r="B131" s="239"/>
      <c r="C131" s="240"/>
      <c r="D131" s="76"/>
      <c r="E131" s="77"/>
      <c r="F131" s="77"/>
    </row>
    <row r="132" spans="1:6" x14ac:dyDescent="0.2">
      <c r="A132" s="105"/>
      <c r="B132" s="67"/>
      <c r="C132" s="235"/>
      <c r="D132" s="236"/>
      <c r="E132" s="237"/>
      <c r="F132" s="237"/>
    </row>
    <row r="133" spans="1:6" x14ac:dyDescent="0.2">
      <c r="A133" s="225">
        <f>COUNT($A$11:A132)+1</f>
        <v>25</v>
      </c>
      <c r="B133" s="274" t="s">
        <v>74</v>
      </c>
      <c r="C133" s="227"/>
      <c r="D133" s="228"/>
      <c r="E133" s="229"/>
      <c r="F133" s="229"/>
    </row>
    <row r="134" spans="1:6" ht="38.25" x14ac:dyDescent="0.2">
      <c r="A134" s="232"/>
      <c r="B134" s="226" t="s">
        <v>75</v>
      </c>
      <c r="C134" s="227"/>
      <c r="D134" s="228"/>
      <c r="E134" s="229"/>
      <c r="F134" s="229"/>
    </row>
    <row r="135" spans="1:6" x14ac:dyDescent="0.2">
      <c r="A135" s="232"/>
      <c r="C135" s="227">
        <v>2</v>
      </c>
      <c r="D135" s="228" t="s">
        <v>1</v>
      </c>
      <c r="E135" s="45"/>
      <c r="F135" s="229">
        <f>C135*E135</f>
        <v>0</v>
      </c>
    </row>
    <row r="136" spans="1:6" x14ac:dyDescent="0.2">
      <c r="A136" s="104"/>
      <c r="B136" s="275"/>
      <c r="C136" s="240"/>
      <c r="D136" s="76"/>
      <c r="E136" s="77"/>
      <c r="F136" s="77"/>
    </row>
    <row r="137" spans="1:6" x14ac:dyDescent="0.2">
      <c r="A137" s="105"/>
      <c r="B137" s="67"/>
      <c r="C137" s="235"/>
      <c r="D137" s="236"/>
      <c r="E137" s="237"/>
      <c r="F137" s="237"/>
    </row>
    <row r="138" spans="1:6" x14ac:dyDescent="0.2">
      <c r="A138" s="225">
        <f>COUNT($A$11:A137)+1</f>
        <v>26</v>
      </c>
      <c r="B138" s="270" t="s">
        <v>76</v>
      </c>
      <c r="C138" s="227"/>
      <c r="D138" s="228"/>
      <c r="E138" s="229"/>
      <c r="F138" s="229"/>
    </row>
    <row r="139" spans="1:6" ht="38.25" x14ac:dyDescent="0.2">
      <c r="A139" s="232"/>
      <c r="B139" s="276" t="s">
        <v>77</v>
      </c>
      <c r="C139" s="227"/>
      <c r="D139" s="228"/>
      <c r="E139" s="229"/>
      <c r="F139" s="229"/>
    </row>
    <row r="140" spans="1:6" x14ac:dyDescent="0.2">
      <c r="A140" s="232"/>
      <c r="C140" s="227">
        <v>1</v>
      </c>
      <c r="D140" s="228" t="s">
        <v>1</v>
      </c>
      <c r="E140" s="45"/>
      <c r="F140" s="229">
        <f>C140*E140</f>
        <v>0</v>
      </c>
    </row>
    <row r="141" spans="1:6" x14ac:dyDescent="0.2">
      <c r="A141" s="104"/>
      <c r="B141" s="275"/>
      <c r="C141" s="240"/>
      <c r="D141" s="76"/>
      <c r="E141" s="77"/>
      <c r="F141" s="77"/>
    </row>
    <row r="142" spans="1:6" x14ac:dyDescent="0.2">
      <c r="A142" s="105"/>
      <c r="B142" s="67"/>
      <c r="C142" s="235"/>
      <c r="D142" s="236"/>
      <c r="E142" s="237"/>
      <c r="F142" s="237"/>
    </row>
    <row r="143" spans="1:6" x14ac:dyDescent="0.2">
      <c r="A143" s="225">
        <f>COUNT($A$11:A142)+1</f>
        <v>27</v>
      </c>
      <c r="B143" s="231" t="s">
        <v>18</v>
      </c>
      <c r="C143" s="227"/>
      <c r="D143" s="228"/>
      <c r="E143" s="229"/>
      <c r="F143" s="229"/>
    </row>
    <row r="144" spans="1:6" x14ac:dyDescent="0.2">
      <c r="A144" s="232"/>
      <c r="B144" s="226" t="s">
        <v>17</v>
      </c>
      <c r="C144" s="227"/>
      <c r="D144" s="228"/>
      <c r="E144" s="229"/>
      <c r="F144" s="230"/>
    </row>
    <row r="145" spans="1:6" ht="14.25" x14ac:dyDescent="0.2">
      <c r="A145" s="232"/>
      <c r="B145" s="226"/>
      <c r="C145" s="227">
        <v>25</v>
      </c>
      <c r="D145" s="228" t="s">
        <v>43</v>
      </c>
      <c r="E145" s="45"/>
      <c r="F145" s="229">
        <f>C145*E145</f>
        <v>0</v>
      </c>
    </row>
    <row r="146" spans="1:6" x14ac:dyDescent="0.2">
      <c r="A146" s="104"/>
      <c r="B146" s="239"/>
      <c r="C146" s="240"/>
      <c r="D146" s="76"/>
      <c r="E146" s="77"/>
      <c r="F146" s="77"/>
    </row>
    <row r="147" spans="1:6" x14ac:dyDescent="0.2">
      <c r="A147" s="105"/>
      <c r="B147" s="234"/>
      <c r="C147" s="235"/>
      <c r="D147" s="236"/>
      <c r="E147" s="237"/>
      <c r="F147" s="237"/>
    </row>
    <row r="148" spans="1:6" x14ac:dyDescent="0.2">
      <c r="A148" s="225">
        <f>COUNT($A$11:A147)+1</f>
        <v>28</v>
      </c>
      <c r="B148" s="231" t="s">
        <v>78</v>
      </c>
      <c r="C148" s="227"/>
      <c r="D148" s="228"/>
      <c r="E148" s="229"/>
      <c r="F148" s="230"/>
    </row>
    <row r="149" spans="1:6" ht="38.25" x14ac:dyDescent="0.2">
      <c r="A149" s="232"/>
      <c r="B149" s="226" t="s">
        <v>96</v>
      </c>
      <c r="C149" s="227"/>
      <c r="D149" s="228"/>
      <c r="E149" s="229"/>
      <c r="F149" s="230"/>
    </row>
    <row r="150" spans="1:6" ht="14.25" x14ac:dyDescent="0.2">
      <c r="A150" s="232"/>
      <c r="B150" s="226" t="s">
        <v>32</v>
      </c>
      <c r="C150" s="227">
        <v>100</v>
      </c>
      <c r="D150" s="228" t="s">
        <v>42</v>
      </c>
      <c r="E150" s="45"/>
      <c r="F150" s="229">
        <f>C150*E150</f>
        <v>0</v>
      </c>
    </row>
    <row r="151" spans="1:6" ht="14.25" x14ac:dyDescent="0.2">
      <c r="A151" s="232"/>
      <c r="B151" s="226" t="s">
        <v>33</v>
      </c>
      <c r="C151" s="227">
        <v>10</v>
      </c>
      <c r="D151" s="228" t="s">
        <v>42</v>
      </c>
      <c r="E151" s="45"/>
      <c r="F151" s="229">
        <f>C151*E151</f>
        <v>0</v>
      </c>
    </row>
    <row r="152" spans="1:6" x14ac:dyDescent="0.2">
      <c r="A152" s="104"/>
      <c r="B152" s="239"/>
      <c r="C152" s="240"/>
      <c r="D152" s="76"/>
      <c r="E152" s="77"/>
      <c r="F152" s="77"/>
    </row>
    <row r="153" spans="1:6" x14ac:dyDescent="0.2">
      <c r="A153" s="105"/>
      <c r="B153" s="234"/>
      <c r="C153" s="235"/>
      <c r="D153" s="236"/>
      <c r="E153" s="237"/>
      <c r="F153" s="237"/>
    </row>
    <row r="154" spans="1:6" x14ac:dyDescent="0.2">
      <c r="A154" s="225">
        <f>COUNT($A$11:A153)+1</f>
        <v>29</v>
      </c>
      <c r="B154" s="231" t="s">
        <v>79</v>
      </c>
      <c r="C154" s="227"/>
      <c r="D154" s="228"/>
      <c r="E154" s="229"/>
      <c r="F154" s="229"/>
    </row>
    <row r="155" spans="1:6" ht="38.25" x14ac:dyDescent="0.2">
      <c r="A155" s="232"/>
      <c r="B155" s="226" t="s">
        <v>97</v>
      </c>
      <c r="C155" s="227"/>
      <c r="D155" s="228"/>
      <c r="E155" s="229"/>
      <c r="F155" s="229"/>
    </row>
    <row r="156" spans="1:6" ht="14.25" x14ac:dyDescent="0.2">
      <c r="A156" s="232"/>
      <c r="B156" s="226" t="s">
        <v>32</v>
      </c>
      <c r="C156" s="227">
        <v>5</v>
      </c>
      <c r="D156" s="228" t="s">
        <v>42</v>
      </c>
      <c r="E156" s="45"/>
      <c r="F156" s="229">
        <f>C156*E156</f>
        <v>0</v>
      </c>
    </row>
    <row r="157" spans="1:6" ht="14.25" x14ac:dyDescent="0.2">
      <c r="A157" s="232"/>
      <c r="B157" s="226" t="s">
        <v>33</v>
      </c>
      <c r="C157" s="227">
        <v>1</v>
      </c>
      <c r="D157" s="228" t="s">
        <v>42</v>
      </c>
      <c r="E157" s="45"/>
      <c r="F157" s="229">
        <f>C157*E157</f>
        <v>0</v>
      </c>
    </row>
    <row r="158" spans="1:6" x14ac:dyDescent="0.2">
      <c r="A158" s="104"/>
      <c r="B158" s="239"/>
      <c r="C158" s="240"/>
      <c r="D158" s="76"/>
      <c r="E158" s="77"/>
      <c r="F158" s="77"/>
    </row>
    <row r="159" spans="1:6" x14ac:dyDescent="0.2">
      <c r="A159" s="105"/>
      <c r="B159" s="234"/>
      <c r="C159" s="235"/>
      <c r="D159" s="236"/>
      <c r="E159" s="237"/>
      <c r="F159" s="237"/>
    </row>
    <row r="160" spans="1:6" x14ac:dyDescent="0.2">
      <c r="A160" s="225">
        <f>COUNT($A$11:A159)+1</f>
        <v>30</v>
      </c>
      <c r="B160" s="231" t="s">
        <v>98</v>
      </c>
      <c r="C160" s="227"/>
      <c r="D160" s="228"/>
      <c r="E160" s="229"/>
      <c r="F160" s="230"/>
    </row>
    <row r="161" spans="1:6" ht="38.25" x14ac:dyDescent="0.2">
      <c r="A161" s="232"/>
      <c r="B161" s="226" t="s">
        <v>115</v>
      </c>
      <c r="C161" s="227"/>
      <c r="D161" s="228"/>
      <c r="E161" s="229"/>
      <c r="F161" s="230"/>
    </row>
    <row r="162" spans="1:6" ht="14.25" x14ac:dyDescent="0.2">
      <c r="A162" s="232"/>
      <c r="B162" s="226"/>
      <c r="C162" s="227">
        <v>1</v>
      </c>
      <c r="D162" s="228" t="s">
        <v>42</v>
      </c>
      <c r="E162" s="45"/>
      <c r="F162" s="229">
        <f>C162*E162</f>
        <v>0</v>
      </c>
    </row>
    <row r="163" spans="1:6" x14ac:dyDescent="0.2">
      <c r="A163" s="104"/>
      <c r="B163" s="239"/>
      <c r="C163" s="240"/>
      <c r="D163" s="76"/>
      <c r="E163" s="77"/>
      <c r="F163" s="77"/>
    </row>
    <row r="164" spans="1:6" x14ac:dyDescent="0.2">
      <c r="A164" s="105"/>
      <c r="B164" s="234"/>
      <c r="C164" s="235"/>
      <c r="D164" s="236"/>
      <c r="E164" s="237"/>
      <c r="F164" s="237"/>
    </row>
    <row r="165" spans="1:6" x14ac:dyDescent="0.2">
      <c r="A165" s="225">
        <f>COUNT($A$11:A164)+1</f>
        <v>31</v>
      </c>
      <c r="B165" s="264" t="s">
        <v>80</v>
      </c>
      <c r="C165" s="227"/>
      <c r="D165" s="228"/>
      <c r="E165" s="229"/>
      <c r="F165" s="229"/>
    </row>
    <row r="166" spans="1:6" ht="25.5" x14ac:dyDescent="0.2">
      <c r="A166" s="232"/>
      <c r="B166" s="226" t="s">
        <v>81</v>
      </c>
      <c r="C166" s="227"/>
      <c r="D166" s="228"/>
      <c r="E166" s="229"/>
      <c r="F166" s="229"/>
    </row>
    <row r="167" spans="1:6" ht="14.25" x14ac:dyDescent="0.2">
      <c r="A167" s="232"/>
      <c r="B167" s="226"/>
      <c r="C167" s="227">
        <v>7</v>
      </c>
      <c r="D167" s="228" t="s">
        <v>42</v>
      </c>
      <c r="E167" s="45"/>
      <c r="F167" s="229">
        <f>C167*E167</f>
        <v>0</v>
      </c>
    </row>
    <row r="168" spans="1:6" x14ac:dyDescent="0.2">
      <c r="A168" s="104"/>
      <c r="B168" s="239"/>
      <c r="C168" s="240"/>
      <c r="D168" s="76"/>
      <c r="E168" s="77"/>
      <c r="F168" s="77"/>
    </row>
    <row r="169" spans="1:6" x14ac:dyDescent="0.2">
      <c r="A169" s="105"/>
      <c r="B169" s="234"/>
      <c r="C169" s="235"/>
      <c r="D169" s="236"/>
      <c r="E169" s="237"/>
      <c r="F169" s="237"/>
    </row>
    <row r="170" spans="1:6" x14ac:dyDescent="0.2">
      <c r="A170" s="225">
        <f>COUNT($A$11:A169)+1</f>
        <v>32</v>
      </c>
      <c r="B170" s="231" t="s">
        <v>165</v>
      </c>
      <c r="C170" s="227"/>
      <c r="D170" s="228"/>
      <c r="E170" s="229"/>
      <c r="F170" s="229"/>
    </row>
    <row r="171" spans="1:6" ht="38.25" x14ac:dyDescent="0.2">
      <c r="A171" s="232"/>
      <c r="B171" s="226" t="s">
        <v>116</v>
      </c>
      <c r="C171" s="227"/>
      <c r="D171" s="228"/>
      <c r="E171" s="229"/>
      <c r="F171" s="229"/>
    </row>
    <row r="172" spans="1:6" ht="14.25" x14ac:dyDescent="0.2">
      <c r="A172" s="232"/>
      <c r="B172" s="226"/>
      <c r="C172" s="227">
        <v>15</v>
      </c>
      <c r="D172" s="228" t="s">
        <v>42</v>
      </c>
      <c r="E172" s="45"/>
      <c r="F172" s="229">
        <f>C172*E172</f>
        <v>0</v>
      </c>
    </row>
    <row r="173" spans="1:6" x14ac:dyDescent="0.2">
      <c r="A173" s="104"/>
      <c r="B173" s="239"/>
      <c r="C173" s="240"/>
      <c r="D173" s="76"/>
      <c r="E173" s="77"/>
      <c r="F173" s="77"/>
    </row>
    <row r="174" spans="1:6" x14ac:dyDescent="0.2">
      <c r="A174" s="105"/>
      <c r="B174" s="234"/>
      <c r="C174" s="235"/>
      <c r="D174" s="236"/>
      <c r="E174" s="237"/>
      <c r="F174" s="237"/>
    </row>
    <row r="175" spans="1:6" x14ac:dyDescent="0.2">
      <c r="A175" s="225">
        <f>COUNT($A$11:A174)+1</f>
        <v>33</v>
      </c>
      <c r="B175" s="231" t="s">
        <v>25</v>
      </c>
      <c r="C175" s="227"/>
      <c r="D175" s="228"/>
      <c r="E175" s="229"/>
      <c r="F175" s="229"/>
    </row>
    <row r="176" spans="1:6" ht="51" x14ac:dyDescent="0.2">
      <c r="A176" s="232"/>
      <c r="B176" s="226" t="s">
        <v>146</v>
      </c>
      <c r="C176" s="227"/>
      <c r="D176" s="228"/>
      <c r="E176" s="229"/>
      <c r="F176" s="229"/>
    </row>
    <row r="177" spans="1:6" ht="14.25" x14ac:dyDescent="0.2">
      <c r="A177" s="232"/>
      <c r="B177" s="226"/>
      <c r="C177" s="227">
        <v>11</v>
      </c>
      <c r="D177" s="228" t="s">
        <v>42</v>
      </c>
      <c r="E177" s="45"/>
      <c r="F177" s="229">
        <f>C177*E177</f>
        <v>0</v>
      </c>
    </row>
    <row r="178" spans="1:6" x14ac:dyDescent="0.2">
      <c r="A178" s="104"/>
      <c r="B178" s="239"/>
      <c r="C178" s="240"/>
      <c r="D178" s="76"/>
      <c r="E178" s="77"/>
      <c r="F178" s="77"/>
    </row>
    <row r="179" spans="1:6" x14ac:dyDescent="0.2">
      <c r="A179" s="105"/>
      <c r="B179" s="234"/>
      <c r="C179" s="235"/>
      <c r="D179" s="236"/>
      <c r="E179" s="237"/>
      <c r="F179" s="237"/>
    </row>
    <row r="180" spans="1:6" x14ac:dyDescent="0.2">
      <c r="A180" s="225">
        <f>COUNT($A$11:A179)+1</f>
        <v>34</v>
      </c>
      <c r="B180" s="231" t="s">
        <v>82</v>
      </c>
      <c r="C180" s="227"/>
      <c r="D180" s="228"/>
      <c r="E180" s="229"/>
      <c r="F180" s="229"/>
    </row>
    <row r="181" spans="1:6" ht="63.75" x14ac:dyDescent="0.2">
      <c r="A181" s="232"/>
      <c r="B181" s="226" t="s">
        <v>104</v>
      </c>
      <c r="C181" s="227"/>
      <c r="D181" s="228"/>
      <c r="E181" s="229"/>
      <c r="F181" s="229"/>
    </row>
    <row r="182" spans="1:6" ht="14.25" x14ac:dyDescent="0.2">
      <c r="A182" s="232"/>
      <c r="B182" s="226"/>
      <c r="C182" s="227">
        <v>40</v>
      </c>
      <c r="D182" s="228" t="s">
        <v>42</v>
      </c>
      <c r="E182" s="45"/>
      <c r="F182" s="229">
        <f>C182*E182</f>
        <v>0</v>
      </c>
    </row>
    <row r="183" spans="1:6" x14ac:dyDescent="0.2">
      <c r="A183" s="104"/>
      <c r="B183" s="239"/>
      <c r="C183" s="240"/>
      <c r="D183" s="76"/>
      <c r="E183" s="77"/>
      <c r="F183" s="77"/>
    </row>
    <row r="184" spans="1:6" x14ac:dyDescent="0.2">
      <c r="A184" s="105"/>
      <c r="B184" s="234"/>
      <c r="C184" s="235"/>
      <c r="D184" s="236"/>
      <c r="E184" s="237"/>
      <c r="F184" s="237"/>
    </row>
    <row r="185" spans="1:6" x14ac:dyDescent="0.2">
      <c r="A185" s="225">
        <f>COUNT($A$11:A184)+1</f>
        <v>35</v>
      </c>
      <c r="B185" s="231" t="s">
        <v>83</v>
      </c>
      <c r="C185" s="227"/>
      <c r="D185" s="228"/>
      <c r="E185" s="229"/>
      <c r="F185" s="230"/>
    </row>
    <row r="186" spans="1:6" ht="51" x14ac:dyDescent="0.2">
      <c r="A186" s="232"/>
      <c r="B186" s="226" t="s">
        <v>105</v>
      </c>
      <c r="C186" s="227"/>
      <c r="D186" s="228"/>
      <c r="E186" s="229"/>
      <c r="F186" s="230"/>
    </row>
    <row r="187" spans="1:6" ht="14.25" x14ac:dyDescent="0.2">
      <c r="A187" s="232"/>
      <c r="B187" s="226"/>
      <c r="C187" s="227">
        <v>45</v>
      </c>
      <c r="D187" s="228" t="s">
        <v>42</v>
      </c>
      <c r="E187" s="45"/>
      <c r="F187" s="229">
        <f>C187*E187</f>
        <v>0</v>
      </c>
    </row>
    <row r="188" spans="1:6" x14ac:dyDescent="0.2">
      <c r="A188" s="104"/>
      <c r="B188" s="239"/>
      <c r="C188" s="240"/>
      <c r="D188" s="76"/>
      <c r="E188" s="77"/>
      <c r="F188" s="77"/>
    </row>
    <row r="189" spans="1:6" x14ac:dyDescent="0.2">
      <c r="A189" s="105"/>
      <c r="B189" s="234"/>
      <c r="C189" s="235"/>
      <c r="D189" s="236"/>
      <c r="E189" s="237"/>
      <c r="F189" s="237"/>
    </row>
    <row r="190" spans="1:6" x14ac:dyDescent="0.2">
      <c r="A190" s="225">
        <f>COUNT($A$11:A189)+1</f>
        <v>36</v>
      </c>
      <c r="B190" s="231" t="s">
        <v>19</v>
      </c>
      <c r="C190" s="227"/>
      <c r="D190" s="228"/>
      <c r="E190" s="229"/>
      <c r="F190" s="230"/>
    </row>
    <row r="191" spans="1:6" ht="38.25" x14ac:dyDescent="0.2">
      <c r="A191" s="232"/>
      <c r="B191" s="226" t="s">
        <v>84</v>
      </c>
      <c r="C191" s="227"/>
      <c r="D191" s="228"/>
      <c r="E191" s="229"/>
      <c r="F191" s="230"/>
    </row>
    <row r="192" spans="1:6" ht="14.25" x14ac:dyDescent="0.2">
      <c r="A192" s="232"/>
      <c r="B192" s="226"/>
      <c r="C192" s="227">
        <v>7</v>
      </c>
      <c r="D192" s="228" t="s">
        <v>42</v>
      </c>
      <c r="E192" s="45"/>
      <c r="F192" s="229">
        <f>C192*E192</f>
        <v>0</v>
      </c>
    </row>
    <row r="193" spans="1:6" x14ac:dyDescent="0.2">
      <c r="A193" s="104"/>
      <c r="B193" s="239"/>
      <c r="C193" s="240"/>
      <c r="D193" s="76"/>
      <c r="E193" s="77"/>
      <c r="F193" s="77"/>
    </row>
    <row r="194" spans="1:6" x14ac:dyDescent="0.2">
      <c r="A194" s="105"/>
      <c r="B194" s="67"/>
      <c r="C194" s="235"/>
      <c r="D194" s="277"/>
      <c r="E194" s="32"/>
      <c r="F194" s="32"/>
    </row>
    <row r="195" spans="1:6" x14ac:dyDescent="0.2">
      <c r="A195" s="225">
        <f>COUNT($A$11:A194)+1</f>
        <v>37</v>
      </c>
      <c r="B195" s="231" t="s">
        <v>21</v>
      </c>
      <c r="C195" s="227"/>
      <c r="D195" s="228"/>
      <c r="E195" s="229"/>
      <c r="F195" s="229"/>
    </row>
    <row r="196" spans="1:6" ht="25.5" x14ac:dyDescent="0.2">
      <c r="A196" s="232"/>
      <c r="B196" s="226" t="s">
        <v>20</v>
      </c>
      <c r="C196" s="227"/>
      <c r="D196" s="228"/>
      <c r="E196" s="229"/>
      <c r="F196" s="230"/>
    </row>
    <row r="197" spans="1:6" ht="14.25" x14ac:dyDescent="0.2">
      <c r="A197" s="232"/>
      <c r="B197" s="226"/>
      <c r="C197" s="227">
        <v>130</v>
      </c>
      <c r="D197" s="228" t="s">
        <v>42</v>
      </c>
      <c r="E197" s="45"/>
      <c r="F197" s="229">
        <f>C197*E197</f>
        <v>0</v>
      </c>
    </row>
    <row r="198" spans="1:6" x14ac:dyDescent="0.2">
      <c r="A198" s="104"/>
      <c r="B198" s="239"/>
      <c r="C198" s="240"/>
      <c r="D198" s="76"/>
      <c r="E198" s="77"/>
      <c r="F198" s="77"/>
    </row>
    <row r="199" spans="1:6" x14ac:dyDescent="0.2">
      <c r="A199" s="105"/>
      <c r="B199" s="234"/>
      <c r="C199" s="235"/>
      <c r="D199" s="236"/>
      <c r="E199" s="237"/>
      <c r="F199" s="237"/>
    </row>
    <row r="200" spans="1:6" x14ac:dyDescent="0.2">
      <c r="A200" s="225">
        <f>COUNT($A$11:A199)+1</f>
        <v>38</v>
      </c>
      <c r="B200" s="231" t="s">
        <v>22</v>
      </c>
      <c r="C200" s="227"/>
      <c r="D200" s="228"/>
      <c r="E200" s="229"/>
      <c r="F200" s="229"/>
    </row>
    <row r="201" spans="1:6" x14ac:dyDescent="0.2">
      <c r="A201" s="232"/>
      <c r="B201" s="226" t="s">
        <v>118</v>
      </c>
      <c r="C201" s="227"/>
      <c r="D201" s="228"/>
      <c r="E201" s="229"/>
      <c r="F201" s="230"/>
    </row>
    <row r="202" spans="1:6" ht="14.25" x14ac:dyDescent="0.2">
      <c r="A202" s="232"/>
      <c r="B202" s="226"/>
      <c r="C202" s="227">
        <v>42</v>
      </c>
      <c r="D202" s="228" t="s">
        <v>37</v>
      </c>
      <c r="E202" s="45"/>
      <c r="F202" s="229">
        <f>C202*E202</f>
        <v>0</v>
      </c>
    </row>
    <row r="203" spans="1:6" x14ac:dyDescent="0.2">
      <c r="A203" s="104"/>
      <c r="B203" s="239"/>
      <c r="C203" s="240"/>
      <c r="D203" s="76"/>
      <c r="E203" s="77"/>
      <c r="F203" s="77"/>
    </row>
    <row r="204" spans="1:6" x14ac:dyDescent="0.2">
      <c r="A204" s="105"/>
      <c r="B204" s="234"/>
      <c r="C204" s="235"/>
      <c r="D204" s="236"/>
      <c r="E204" s="237"/>
      <c r="F204" s="237"/>
    </row>
    <row r="205" spans="1:6" x14ac:dyDescent="0.2">
      <c r="A205" s="225">
        <f>COUNT($A$11:A204)+1</f>
        <v>39</v>
      </c>
      <c r="B205" s="231" t="s">
        <v>304</v>
      </c>
      <c r="C205" s="227"/>
      <c r="D205" s="228"/>
      <c r="E205" s="229"/>
      <c r="F205" s="229"/>
    </row>
    <row r="206" spans="1:6" ht="51" x14ac:dyDescent="0.2">
      <c r="A206" s="232"/>
      <c r="B206" s="226" t="s">
        <v>303</v>
      </c>
      <c r="C206" s="227"/>
      <c r="D206" s="228"/>
      <c r="E206" s="229"/>
      <c r="F206" s="229"/>
    </row>
    <row r="207" spans="1:6" x14ac:dyDescent="0.2">
      <c r="A207" s="232"/>
      <c r="B207" s="231" t="s">
        <v>302</v>
      </c>
      <c r="C207" s="227">
        <v>1</v>
      </c>
      <c r="D207" s="228" t="s">
        <v>137</v>
      </c>
      <c r="E207" s="45"/>
      <c r="F207" s="229">
        <f>C207*E207</f>
        <v>0</v>
      </c>
    </row>
    <row r="208" spans="1:6" x14ac:dyDescent="0.2">
      <c r="A208" s="104"/>
      <c r="B208" s="239"/>
      <c r="C208" s="240"/>
      <c r="D208" s="76"/>
      <c r="E208" s="77"/>
      <c r="F208" s="77"/>
    </row>
    <row r="209" spans="1:6" x14ac:dyDescent="0.2">
      <c r="A209" s="105"/>
      <c r="B209" s="234"/>
      <c r="C209" s="235"/>
      <c r="D209" s="236"/>
      <c r="E209" s="237"/>
      <c r="F209" s="237"/>
    </row>
    <row r="210" spans="1:6" x14ac:dyDescent="0.2">
      <c r="A210" s="225">
        <f>COUNT($A$9:A209)+1</f>
        <v>40</v>
      </c>
      <c r="B210" s="231" t="s">
        <v>301</v>
      </c>
      <c r="C210" s="227"/>
      <c r="D210" s="228"/>
      <c r="E210" s="229"/>
      <c r="F210" s="229"/>
    </row>
    <row r="211" spans="1:6" ht="369.75" x14ac:dyDescent="0.2">
      <c r="A211" s="232"/>
      <c r="B211" s="226" t="s">
        <v>300</v>
      </c>
      <c r="C211" s="227"/>
      <c r="D211" s="228"/>
      <c r="E211" s="229"/>
      <c r="F211" s="229"/>
    </row>
    <row r="212" spans="1:6" ht="25.5" x14ac:dyDescent="0.2">
      <c r="A212" s="232"/>
      <c r="B212" s="231" t="s">
        <v>180</v>
      </c>
      <c r="C212" s="227">
        <v>1</v>
      </c>
      <c r="D212" s="228" t="s">
        <v>1</v>
      </c>
      <c r="E212" s="45"/>
      <c r="F212" s="229">
        <f>C212*E212</f>
        <v>0</v>
      </c>
    </row>
    <row r="213" spans="1:6" x14ac:dyDescent="0.2">
      <c r="A213" s="104"/>
      <c r="B213" s="239"/>
      <c r="C213" s="240"/>
      <c r="D213" s="76"/>
      <c r="E213" s="77"/>
      <c r="F213" s="77"/>
    </row>
    <row r="214" spans="1:6" x14ac:dyDescent="0.2">
      <c r="A214" s="105"/>
      <c r="B214" s="234"/>
      <c r="C214" s="235"/>
      <c r="D214" s="236"/>
      <c r="E214" s="237"/>
      <c r="F214" s="237"/>
    </row>
    <row r="215" spans="1:6" x14ac:dyDescent="0.2">
      <c r="A215" s="225">
        <f>COUNT($A$9:A213)+1</f>
        <v>41</v>
      </c>
      <c r="B215" s="231" t="s">
        <v>138</v>
      </c>
      <c r="C215" s="227"/>
      <c r="D215" s="228"/>
      <c r="E215" s="229"/>
      <c r="F215" s="229"/>
    </row>
    <row r="216" spans="1:6" ht="25.5" x14ac:dyDescent="0.2">
      <c r="A216" s="232"/>
      <c r="B216" s="226" t="s">
        <v>139</v>
      </c>
      <c r="C216" s="227"/>
      <c r="D216" s="228"/>
      <c r="E216" s="229"/>
      <c r="F216" s="229"/>
    </row>
    <row r="217" spans="1:6" x14ac:dyDescent="0.2">
      <c r="A217" s="232"/>
      <c r="B217" s="231"/>
      <c r="C217" s="227">
        <v>10</v>
      </c>
      <c r="D217" s="228" t="s">
        <v>1</v>
      </c>
      <c r="E217" s="45"/>
      <c r="F217" s="229">
        <f>C217*E217</f>
        <v>0</v>
      </c>
    </row>
    <row r="218" spans="1:6" x14ac:dyDescent="0.2">
      <c r="A218" s="104"/>
      <c r="B218" s="239"/>
      <c r="C218" s="240"/>
      <c r="D218" s="76"/>
      <c r="E218" s="77"/>
      <c r="F218" s="77"/>
    </row>
    <row r="219" spans="1:6" x14ac:dyDescent="0.2">
      <c r="A219" s="105"/>
      <c r="B219" s="234"/>
      <c r="C219" s="235"/>
      <c r="D219" s="236"/>
      <c r="E219" s="237"/>
      <c r="F219" s="237"/>
    </row>
    <row r="220" spans="1:6" x14ac:dyDescent="0.2">
      <c r="A220" s="225">
        <f>COUNT($A$9:A219)+1</f>
        <v>42</v>
      </c>
      <c r="B220" s="231" t="s">
        <v>140</v>
      </c>
      <c r="C220" s="227"/>
      <c r="D220" s="228"/>
      <c r="E220" s="229"/>
      <c r="F220" s="229"/>
    </row>
    <row r="221" spans="1:6" ht="63.75" x14ac:dyDescent="0.2">
      <c r="A221" s="232"/>
      <c r="B221" s="226" t="s">
        <v>233</v>
      </c>
      <c r="C221" s="227"/>
      <c r="D221" s="228"/>
      <c r="E221" s="229"/>
      <c r="F221" s="229"/>
    </row>
    <row r="222" spans="1:6" ht="14.25" x14ac:dyDescent="0.2">
      <c r="A222" s="232"/>
      <c r="B222" s="231"/>
      <c r="C222" s="227">
        <v>14</v>
      </c>
      <c r="D222" s="228" t="s">
        <v>37</v>
      </c>
      <c r="E222" s="45"/>
      <c r="F222" s="229">
        <f>C222*E222</f>
        <v>0</v>
      </c>
    </row>
    <row r="223" spans="1:6" x14ac:dyDescent="0.2">
      <c r="A223" s="104"/>
      <c r="B223" s="239"/>
      <c r="C223" s="240"/>
      <c r="D223" s="76"/>
      <c r="E223" s="77"/>
      <c r="F223" s="77"/>
    </row>
    <row r="224" spans="1:6" x14ac:dyDescent="0.2">
      <c r="A224" s="105"/>
      <c r="B224" s="234"/>
      <c r="C224" s="235"/>
      <c r="D224" s="236"/>
      <c r="E224" s="237"/>
      <c r="F224" s="237"/>
    </row>
    <row r="225" spans="1:6" x14ac:dyDescent="0.2">
      <c r="A225" s="225">
        <f>COUNT($A$9:A224)+1</f>
        <v>43</v>
      </c>
      <c r="B225" s="231" t="s">
        <v>142</v>
      </c>
      <c r="C225" s="227"/>
      <c r="D225" s="228"/>
      <c r="E225" s="229"/>
      <c r="F225" s="229"/>
    </row>
    <row r="226" spans="1:6" ht="25.5" x14ac:dyDescent="0.2">
      <c r="A226" s="232"/>
      <c r="B226" s="226" t="s">
        <v>143</v>
      </c>
      <c r="C226" s="227"/>
      <c r="D226" s="228"/>
      <c r="E226" s="229"/>
      <c r="F226" s="229"/>
    </row>
    <row r="227" spans="1:6" ht="14.25" x14ac:dyDescent="0.2">
      <c r="A227" s="232"/>
      <c r="B227" s="231"/>
      <c r="C227" s="227">
        <v>10</v>
      </c>
      <c r="D227" s="228" t="s">
        <v>37</v>
      </c>
      <c r="E227" s="45"/>
      <c r="F227" s="229">
        <f>C227*E227</f>
        <v>0</v>
      </c>
    </row>
    <row r="228" spans="1:6" x14ac:dyDescent="0.2">
      <c r="A228" s="104"/>
      <c r="B228" s="239"/>
      <c r="C228" s="240"/>
      <c r="D228" s="76"/>
      <c r="E228" s="77"/>
      <c r="F228" s="77"/>
    </row>
    <row r="229" spans="1:6" x14ac:dyDescent="0.2">
      <c r="A229" s="105"/>
      <c r="B229" s="234"/>
      <c r="C229" s="235"/>
      <c r="D229" s="236"/>
      <c r="E229" s="237"/>
      <c r="F229" s="237"/>
    </row>
    <row r="230" spans="1:6" x14ac:dyDescent="0.2">
      <c r="A230" s="225">
        <f>COUNT($A$9:A229)+1</f>
        <v>44</v>
      </c>
      <c r="B230" s="231" t="s">
        <v>144</v>
      </c>
      <c r="C230" s="227"/>
      <c r="D230" s="228"/>
      <c r="E230" s="229"/>
      <c r="F230" s="229"/>
    </row>
    <row r="231" spans="1:6" ht="51" x14ac:dyDescent="0.2">
      <c r="A231" s="232"/>
      <c r="B231" s="226" t="s">
        <v>145</v>
      </c>
      <c r="C231" s="227"/>
      <c r="D231" s="228"/>
      <c r="E231" s="229"/>
      <c r="F231" s="229"/>
    </row>
    <row r="232" spans="1:6" ht="14.25" x14ac:dyDescent="0.2">
      <c r="A232" s="232"/>
      <c r="B232" s="231"/>
      <c r="C232" s="227">
        <v>0.5</v>
      </c>
      <c r="D232" s="228" t="s">
        <v>42</v>
      </c>
      <c r="E232" s="45"/>
      <c r="F232" s="229">
        <f>C232*E232</f>
        <v>0</v>
      </c>
    </row>
    <row r="233" spans="1:6" x14ac:dyDescent="0.2">
      <c r="A233" s="104"/>
      <c r="B233" s="239"/>
      <c r="C233" s="240"/>
      <c r="D233" s="76"/>
      <c r="E233" s="77"/>
      <c r="F233" s="77"/>
    </row>
    <row r="234" spans="1:6" x14ac:dyDescent="0.2">
      <c r="A234" s="105"/>
      <c r="B234" s="234"/>
      <c r="C234" s="235"/>
      <c r="D234" s="236"/>
      <c r="E234" s="237"/>
      <c r="F234" s="238"/>
    </row>
    <row r="235" spans="1:6" x14ac:dyDescent="0.2">
      <c r="A235" s="225">
        <f>COUNT($A$11:A234)+1</f>
        <v>45</v>
      </c>
      <c r="B235" s="231" t="s">
        <v>23</v>
      </c>
      <c r="C235" s="227"/>
      <c r="D235" s="228"/>
      <c r="E235" s="229"/>
      <c r="F235" s="230"/>
    </row>
    <row r="236" spans="1:6" ht="38.25" x14ac:dyDescent="0.2">
      <c r="A236" s="232"/>
      <c r="B236" s="226" t="s">
        <v>91</v>
      </c>
      <c r="C236" s="227"/>
      <c r="D236" s="228"/>
      <c r="E236" s="229"/>
      <c r="F236" s="230"/>
    </row>
    <row r="237" spans="1:6" x14ac:dyDescent="0.2">
      <c r="A237" s="232"/>
      <c r="B237" s="226"/>
      <c r="C237" s="227">
        <v>1</v>
      </c>
      <c r="D237" s="228" t="s">
        <v>1</v>
      </c>
      <c r="E237" s="45"/>
      <c r="F237" s="229">
        <f>C237*E237</f>
        <v>0</v>
      </c>
    </row>
    <row r="238" spans="1:6" x14ac:dyDescent="0.2">
      <c r="A238" s="104"/>
      <c r="B238" s="239"/>
      <c r="C238" s="240"/>
      <c r="D238" s="76"/>
      <c r="E238" s="77"/>
      <c r="F238" s="77"/>
    </row>
    <row r="239" spans="1:6" x14ac:dyDescent="0.2">
      <c r="A239" s="105"/>
      <c r="B239" s="234"/>
      <c r="C239" s="235"/>
      <c r="D239" s="236"/>
      <c r="E239" s="237"/>
      <c r="F239" s="237"/>
    </row>
    <row r="240" spans="1:6" x14ac:dyDescent="0.2">
      <c r="A240" s="225">
        <f>COUNT($A$11:A239)+1</f>
        <v>46</v>
      </c>
      <c r="B240" s="231" t="s">
        <v>85</v>
      </c>
      <c r="C240" s="227"/>
      <c r="D240" s="228"/>
      <c r="E240" s="229"/>
      <c r="F240" s="229"/>
    </row>
    <row r="241" spans="1:6" ht="76.5" x14ac:dyDescent="0.2">
      <c r="A241" s="232"/>
      <c r="B241" s="226" t="s">
        <v>93</v>
      </c>
      <c r="C241" s="227"/>
      <c r="D241" s="228"/>
      <c r="E241" s="229"/>
      <c r="F241" s="229"/>
    </row>
    <row r="242" spans="1:6" x14ac:dyDescent="0.2">
      <c r="A242" s="232"/>
      <c r="B242" s="226"/>
      <c r="C242" s="227">
        <v>1</v>
      </c>
      <c r="D242" s="228" t="s">
        <v>1</v>
      </c>
      <c r="E242" s="45"/>
      <c r="F242" s="229">
        <f>C242*E242</f>
        <v>0</v>
      </c>
    </row>
    <row r="243" spans="1:6" x14ac:dyDescent="0.2">
      <c r="A243" s="104"/>
      <c r="B243" s="239"/>
      <c r="C243" s="240"/>
      <c r="D243" s="76"/>
      <c r="E243" s="77"/>
      <c r="F243" s="77"/>
    </row>
    <row r="244" spans="1:6" x14ac:dyDescent="0.2">
      <c r="A244" s="105"/>
      <c r="B244" s="234"/>
      <c r="C244" s="235"/>
      <c r="D244" s="236"/>
      <c r="E244" s="237"/>
      <c r="F244" s="237"/>
    </row>
    <row r="245" spans="1:6" x14ac:dyDescent="0.2">
      <c r="A245" s="225">
        <f>COUNT($A$11:A244)+1</f>
        <v>47</v>
      </c>
      <c r="B245" s="231" t="s">
        <v>29</v>
      </c>
      <c r="C245" s="227"/>
      <c r="D245" s="228"/>
      <c r="E245" s="229"/>
      <c r="F245" s="230"/>
    </row>
    <row r="246" spans="1:6" x14ac:dyDescent="0.2">
      <c r="A246" s="232"/>
      <c r="B246" s="226" t="s">
        <v>30</v>
      </c>
      <c r="C246" s="227"/>
      <c r="D246" s="228"/>
      <c r="E246" s="229"/>
      <c r="F246" s="230"/>
    </row>
    <row r="247" spans="1:6" ht="14.25" x14ac:dyDescent="0.2">
      <c r="A247" s="232"/>
      <c r="B247" s="226" t="s">
        <v>155</v>
      </c>
      <c r="C247" s="227">
        <v>21</v>
      </c>
      <c r="D247" s="228" t="s">
        <v>37</v>
      </c>
      <c r="E247" s="233">
        <v>0</v>
      </c>
      <c r="F247" s="229">
        <f>C247*E247</f>
        <v>0</v>
      </c>
    </row>
    <row r="248" spans="1:6" x14ac:dyDescent="0.2">
      <c r="A248" s="104"/>
      <c r="B248" s="239"/>
      <c r="C248" s="240"/>
      <c r="D248" s="76"/>
      <c r="E248" s="77"/>
      <c r="F248" s="77"/>
    </row>
    <row r="249" spans="1:6" x14ac:dyDescent="0.2">
      <c r="A249" s="105"/>
      <c r="B249" s="67"/>
      <c r="C249" s="31"/>
      <c r="D249" s="32"/>
      <c r="E249" s="33"/>
      <c r="F249" s="31"/>
    </row>
    <row r="250" spans="1:6" x14ac:dyDescent="0.2">
      <c r="A250" s="225">
        <f>COUNT($A$11:A249)+1</f>
        <v>48</v>
      </c>
      <c r="B250" s="231" t="s">
        <v>26</v>
      </c>
      <c r="C250" s="230"/>
      <c r="D250" s="228"/>
      <c r="E250" s="247"/>
      <c r="F250" s="230"/>
    </row>
    <row r="251" spans="1:6" ht="76.5" x14ac:dyDescent="0.2">
      <c r="A251" s="232"/>
      <c r="B251" s="226" t="s">
        <v>86</v>
      </c>
      <c r="C251" s="230"/>
      <c r="D251" s="228"/>
      <c r="E251" s="229"/>
      <c r="F251" s="230"/>
    </row>
    <row r="252" spans="1:6" x14ac:dyDescent="0.2">
      <c r="A252" s="225"/>
      <c r="B252" s="278"/>
      <c r="C252" s="279"/>
      <c r="D252" s="245">
        <v>0.05</v>
      </c>
      <c r="E252" s="230"/>
      <c r="F252" s="229">
        <f>SUM(F11:F251)*D252</f>
        <v>0</v>
      </c>
    </row>
    <row r="253" spans="1:6" x14ac:dyDescent="0.2">
      <c r="A253" s="241"/>
      <c r="B253" s="280"/>
      <c r="C253" s="281"/>
      <c r="D253" s="282"/>
      <c r="E253" s="248"/>
      <c r="F253" s="77"/>
    </row>
    <row r="254" spans="1:6" x14ac:dyDescent="0.2">
      <c r="A254" s="105"/>
      <c r="B254" s="234"/>
      <c r="C254" s="238"/>
      <c r="D254" s="236"/>
      <c r="E254" s="246"/>
      <c r="F254" s="237"/>
    </row>
    <row r="255" spans="1:6" x14ac:dyDescent="0.2">
      <c r="A255" s="225">
        <f>COUNT($A$11:A254)+1</f>
        <v>49</v>
      </c>
      <c r="B255" s="231" t="s">
        <v>174</v>
      </c>
      <c r="C255" s="230"/>
      <c r="D255" s="228"/>
      <c r="E255" s="247"/>
      <c r="F255" s="229"/>
    </row>
    <row r="256" spans="1:6" ht="38.25" x14ac:dyDescent="0.2">
      <c r="A256" s="232"/>
      <c r="B256" s="226" t="s">
        <v>27</v>
      </c>
      <c r="C256" s="230"/>
      <c r="D256" s="228"/>
      <c r="E256" s="230"/>
      <c r="F256" s="229"/>
    </row>
    <row r="257" spans="1:6" x14ac:dyDescent="0.2">
      <c r="A257" s="232"/>
      <c r="B257" s="226"/>
      <c r="C257" s="279"/>
      <c r="D257" s="245">
        <v>0.04</v>
      </c>
      <c r="E257" s="230"/>
      <c r="F257" s="229">
        <f>SUM(F11:F250)*D257</f>
        <v>0</v>
      </c>
    </row>
    <row r="258" spans="1:6" x14ac:dyDescent="0.2">
      <c r="A258" s="104"/>
      <c r="B258" s="239"/>
      <c r="C258" s="248"/>
      <c r="D258" s="76"/>
      <c r="E258" s="248"/>
      <c r="F258" s="248"/>
    </row>
    <row r="259" spans="1:6" x14ac:dyDescent="0.2">
      <c r="A259" s="232"/>
      <c r="B259" s="226"/>
      <c r="C259" s="230"/>
      <c r="D259" s="228"/>
      <c r="E259" s="230"/>
      <c r="F259" s="230"/>
    </row>
    <row r="260" spans="1:6" x14ac:dyDescent="0.2">
      <c r="A260" s="225">
        <f>COUNT($A$11:A258)+1</f>
        <v>50</v>
      </c>
      <c r="B260" s="231" t="s">
        <v>87</v>
      </c>
      <c r="C260" s="230"/>
      <c r="D260" s="228"/>
      <c r="E260" s="230"/>
      <c r="F260" s="230"/>
    </row>
    <row r="261" spans="1:6" ht="38.25" x14ac:dyDescent="0.2">
      <c r="A261" s="232"/>
      <c r="B261" s="226" t="s">
        <v>28</v>
      </c>
      <c r="C261" s="279"/>
      <c r="D261" s="245">
        <v>0.1</v>
      </c>
      <c r="E261" s="230"/>
      <c r="F261" s="229">
        <f>SUM(F11:F250)*D261</f>
        <v>0</v>
      </c>
    </row>
    <row r="262" spans="1:6" x14ac:dyDescent="0.2">
      <c r="A262" s="104"/>
      <c r="C262" s="230"/>
      <c r="D262" s="228"/>
      <c r="E262" s="247"/>
      <c r="F262" s="230"/>
    </row>
    <row r="263" spans="1:6" x14ac:dyDescent="0.2">
      <c r="A263" s="249"/>
      <c r="B263" s="250" t="s">
        <v>2</v>
      </c>
      <c r="C263" s="251"/>
      <c r="D263" s="252"/>
      <c r="E263" s="253" t="s">
        <v>41</v>
      </c>
      <c r="F263" s="253">
        <f>SUM(F13:F262)</f>
        <v>0</v>
      </c>
    </row>
  </sheetData>
  <sheetProtection algorithmName="SHA-512" hashValue="VviZ17bbEViXPP/HtLa2An6hsnCCdxnTya9ly5FrOJo8uVjZxi0A6JbCTCDtuBDKaulj7n7G94g5FN7Itln6Pw==" saltValue="GTgsxVmfkoCttjGpfsX8ew==" spinCount="100000" sheet="1" objects="1" scenarios="1"/>
  <mergeCells count="1">
    <mergeCell ref="B7:F8"/>
  </mergeCells>
  <pageMargins left="0.70866141732283472" right="0.19791666666666666" top="0.74803149606299213" bottom="0.74803149606299213" header="0.31496062992125984" footer="0.31496062992125984"/>
  <pageSetup paperSize="9" fitToHeight="0" orientation="portrait" r:id="rId1"/>
  <headerFooter>
    <oddHeader>&amp;LENERGETIKA LJUBLJANA d.o.o.&amp;RENLJ-SIR-39/26</oddHeader>
    <oddFooter>&amp;C&amp;P / &amp;N</oddFooter>
  </headerFooter>
  <rowBreaks count="5" manualBreakCount="5">
    <brk id="34" max="5" man="1"/>
    <brk id="64" max="5" man="1"/>
    <brk id="94" max="5" man="1"/>
    <brk id="121" max="5" man="1"/>
    <brk id="24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21</vt:i4>
      </vt:variant>
      <vt:variant>
        <vt:lpstr>Imenovani obsegi</vt:lpstr>
      </vt:variant>
      <vt:variant>
        <vt:i4>22</vt:i4>
      </vt:variant>
    </vt:vector>
  </HeadingPairs>
  <TitlesOfParts>
    <vt:vector size="43" baseType="lpstr">
      <vt:lpstr>SKUPNA REKAPITULACIJA</vt:lpstr>
      <vt:lpstr>Rekapitulacija_VO_GD</vt:lpstr>
      <vt:lpstr>Vrocevod_T-1300_jug1_GD</vt:lpstr>
      <vt:lpstr>Vrocevod_T-1304_GD</vt:lpstr>
      <vt:lpstr>Vrocevod_T-1305_GD</vt:lpstr>
      <vt:lpstr>Vrocevod_T-1300_jug1_GD_SK</vt:lpstr>
      <vt:lpstr>Rekapitulacija_VO_GD (2)</vt:lpstr>
      <vt:lpstr>VROČEVOD T1300_GD</vt:lpstr>
      <vt:lpstr>VROČEVOD P2900_GD</vt:lpstr>
      <vt:lpstr>VROČEVOD P3931_GD</vt:lpstr>
      <vt:lpstr>Rekapitulacija_VO_GD (3)</vt:lpstr>
      <vt:lpstr>VROČEVOD T2706_GD</vt:lpstr>
      <vt:lpstr>Rekapitulacija_VO_GD (4)</vt:lpstr>
      <vt:lpstr>Vrocevod_T-808_200_GD</vt:lpstr>
      <vt:lpstr>Vrocevod_P-1669_DN32_GD N trasa</vt:lpstr>
      <vt:lpstr>JA NOVI</vt:lpstr>
      <vt:lpstr>JA 192</vt:lpstr>
      <vt:lpstr>kineta JA NOVI</vt:lpstr>
      <vt:lpstr>kineta tip 2 JA NOVI</vt:lpstr>
      <vt:lpstr>kineta JA 192</vt:lpstr>
      <vt:lpstr>kineta tip 2 JA 192</vt:lpstr>
      <vt:lpstr>Rekapitulacija_VO_GD!Področje_tiskanja</vt:lpstr>
      <vt:lpstr>'Rekapitulacija_VO_GD (2)'!Področje_tiskanja</vt:lpstr>
      <vt:lpstr>'Rekapitulacija_VO_GD (3)'!Področje_tiskanja</vt:lpstr>
      <vt:lpstr>'Rekapitulacija_VO_GD (4)'!Področje_tiskanja</vt:lpstr>
      <vt:lpstr>'Vrocevod_P-1669_DN32_GD N trasa'!Področje_tiskanja</vt:lpstr>
      <vt:lpstr>'Vrocevod_T-1300_jug1_GD'!Področje_tiskanja</vt:lpstr>
      <vt:lpstr>'Vrocevod_T-1304_GD'!Področje_tiskanja</vt:lpstr>
      <vt:lpstr>'Vrocevod_T-1305_GD'!Področje_tiskanja</vt:lpstr>
      <vt:lpstr>'Vrocevod_T-808_200_GD'!Področje_tiskanja</vt:lpstr>
      <vt:lpstr>'VROČEVOD P2900_GD'!Področje_tiskanja</vt:lpstr>
      <vt:lpstr>'VROČEVOD P3931_GD'!Področje_tiskanja</vt:lpstr>
      <vt:lpstr>'VROČEVOD T1300_GD'!Področje_tiskanja</vt:lpstr>
      <vt:lpstr>'VROČEVOD T2706_GD'!Področje_tiskanja</vt:lpstr>
      <vt:lpstr>'Vrocevod_P-1669_DN32_GD N trasa'!Tiskanje_naslovov</vt:lpstr>
      <vt:lpstr>'Vrocevod_T-1300_jug1_GD'!Tiskanje_naslovov</vt:lpstr>
      <vt:lpstr>'Vrocevod_T-1304_GD'!Tiskanje_naslovov</vt:lpstr>
      <vt:lpstr>'Vrocevod_T-1305_GD'!Tiskanje_naslovov</vt:lpstr>
      <vt:lpstr>'Vrocevod_T-808_200_GD'!Tiskanje_naslovov</vt:lpstr>
      <vt:lpstr>'VROČEVOD P2900_GD'!Tiskanje_naslovov</vt:lpstr>
      <vt:lpstr>'VROČEVOD P3931_GD'!Tiskanje_naslovov</vt:lpstr>
      <vt:lpstr>'VROČEVOD T1300_GD'!Tiskanje_naslovov</vt:lpstr>
      <vt:lpstr>'VROČEVOD T2706_GD'!Tiskanje_naslovov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popisi plin 100mbar</dc:title>
  <dc:creator>test</dc:creator>
  <dc:description>izdelan: 31/08-2005</dc:description>
  <cp:lastModifiedBy>Silvester Koren</cp:lastModifiedBy>
  <cp:lastPrinted>2026-02-06T06:03:11Z</cp:lastPrinted>
  <dcterms:created xsi:type="dcterms:W3CDTF">1999-05-03T05:58:28Z</dcterms:created>
  <dcterms:modified xsi:type="dcterms:W3CDTF">2026-02-12T14:33:06Z</dcterms:modified>
</cp:coreProperties>
</file>